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0425" tabRatio="824" firstSheet="4" activeTab="4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3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3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3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3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3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2" i="34"/>
  <c r="J3" i="39"/>
  <c r="J10" i="39"/>
  <c r="J7" i="39"/>
  <c r="J11" i="39"/>
  <c r="J12" i="39"/>
  <c r="H7" i="34" l="1"/>
  <c r="M14" i="7"/>
  <c r="M13" i="7"/>
  <c r="M12" i="7"/>
  <c r="M9" i="7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3" i="41"/>
  <c r="J15" i="39"/>
  <c r="J3" i="42"/>
  <c r="J10" i="41"/>
  <c r="J7" i="41"/>
  <c r="J12" i="42"/>
  <c r="J8" i="42"/>
  <c r="J3" i="43"/>
  <c r="J3" i="44"/>
  <c r="J3" i="40"/>
  <c r="J8" i="39"/>
  <c r="J13" i="41"/>
  <c r="J9" i="41"/>
  <c r="J9" i="44"/>
  <c r="J10" i="43"/>
  <c r="J6" i="44"/>
  <c r="J15" i="42"/>
  <c r="J16" i="40"/>
  <c r="J5" i="43"/>
  <c r="J5" i="41"/>
  <c r="J16" i="41"/>
  <c r="J13" i="40"/>
  <c r="J11" i="42"/>
  <c r="J16" i="39"/>
  <c r="J5" i="39"/>
  <c r="J7" i="43"/>
  <c r="J8" i="41"/>
  <c r="J6" i="43"/>
  <c r="J4" i="39"/>
  <c r="J13" i="44"/>
  <c r="J9" i="39"/>
  <c r="J7" i="40"/>
  <c r="J13" i="42"/>
  <c r="J14" i="41"/>
  <c r="J10" i="42"/>
  <c r="J4" i="43"/>
  <c r="J4" i="41"/>
  <c r="J14" i="39"/>
  <c r="J13" i="43"/>
  <c r="J7" i="44"/>
  <c r="J16" i="43"/>
  <c r="J10" i="44"/>
  <c r="J5" i="40"/>
  <c r="J5" i="42"/>
  <c r="J3" i="45"/>
  <c r="J12" i="43"/>
  <c r="J6" i="41"/>
  <c r="J11" i="41"/>
  <c r="J15" i="41"/>
  <c r="J10" i="40"/>
  <c r="J15" i="43"/>
  <c r="J4" i="45"/>
  <c r="J5" i="44"/>
  <c r="J3" i="38"/>
  <c r="J16" i="45"/>
  <c r="J12" i="40"/>
  <c r="J8" i="40"/>
  <c r="J16" i="42"/>
  <c r="J11" i="44"/>
  <c r="J12" i="41"/>
  <c r="J3" i="37"/>
  <c r="J7" i="42"/>
  <c r="J6" i="39"/>
  <c r="J13" i="39"/>
  <c r="J11" i="37"/>
  <c r="J6" i="42"/>
  <c r="J4" i="42"/>
  <c r="J10" i="37"/>
  <c r="J4" i="37"/>
  <c r="J11" i="43"/>
  <c r="J8" i="43"/>
  <c r="J12" i="44"/>
  <c r="J4" i="44"/>
  <c r="J8" i="44"/>
  <c r="J16" i="44"/>
  <c r="J14" i="40"/>
  <c r="J4" i="40"/>
  <c r="J11" i="40"/>
  <c r="J15" i="40"/>
  <c r="J6" i="40"/>
  <c r="J6" i="45"/>
  <c r="J10" i="45"/>
  <c r="J12" i="45"/>
  <c r="J11" i="45"/>
  <c r="J13" i="45"/>
  <c r="J7" i="45"/>
  <c r="J8" i="45"/>
  <c r="J5" i="45"/>
  <c r="J11" i="38"/>
  <c r="J5" i="38"/>
  <c r="J10" i="38"/>
  <c r="J13" i="38"/>
  <c r="J4" i="38"/>
  <c r="J8" i="38"/>
  <c r="J7" i="37"/>
  <c r="J16" i="37"/>
  <c r="J13" i="37"/>
  <c r="J6" i="37"/>
  <c r="J8" i="37"/>
  <c r="J5" i="37"/>
  <c r="J12" i="37"/>
  <c r="M8" i="7" l="1"/>
  <c r="M7" i="7"/>
  <c r="S9" i="7"/>
  <c r="U9" i="7"/>
  <c r="Y9" i="7"/>
  <c r="S13" i="7"/>
  <c r="Y5" i="7"/>
  <c r="U13" i="7"/>
  <c r="K10" i="7"/>
  <c r="W15" i="7"/>
  <c r="W9" i="7"/>
  <c r="Q8" i="7"/>
  <c r="Q12" i="7"/>
  <c r="Q13" i="7"/>
  <c r="O9" i="7"/>
  <c r="O10" i="7"/>
  <c r="O13" i="7"/>
  <c r="I10" i="7"/>
  <c r="I9" i="7"/>
  <c r="I12" i="7"/>
  <c r="Q9" i="7"/>
  <c r="I15" i="34"/>
  <c r="I13" i="34"/>
  <c r="I11" i="34"/>
  <c r="Q17" i="7"/>
  <c r="I18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15" i="7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13" i="7"/>
  <c r="K7" i="7"/>
  <c r="K12" i="7"/>
  <c r="K6" i="7"/>
  <c r="K15" i="7"/>
  <c r="K5" i="7"/>
  <c r="I8" i="7"/>
  <c r="I13" i="7"/>
  <c r="I15" i="7"/>
  <c r="I14" i="7"/>
  <c r="I6" i="7"/>
  <c r="I7" i="7"/>
  <c r="I5" i="7"/>
  <c r="J3" i="34"/>
  <c r="J15" i="45"/>
  <c r="J6" i="38"/>
  <c r="J9" i="42"/>
  <c r="J15" i="37"/>
  <c r="J9" i="40"/>
  <c r="J12" i="38"/>
  <c r="J14" i="43"/>
  <c r="J14" i="38"/>
  <c r="J15" i="38"/>
  <c r="J14" i="45"/>
  <c r="J9" i="45"/>
  <c r="J14" i="44"/>
  <c r="J16" i="38"/>
  <c r="J14" i="42"/>
  <c r="J9" i="43"/>
  <c r="J9" i="37"/>
  <c r="J9" i="38"/>
  <c r="J14" i="37"/>
  <c r="J7" i="38"/>
  <c r="J15" i="44"/>
  <c r="K8" i="7" l="1"/>
  <c r="I16" i="44"/>
  <c r="V18" i="7" s="1"/>
  <c r="K9" i="7"/>
  <c r="W16" i="7"/>
  <c r="I16" i="7"/>
  <c r="G5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3" i="7"/>
  <c r="F15" i="7"/>
  <c r="F17" i="7"/>
  <c r="F18" i="7"/>
  <c r="J4" i="34"/>
  <c r="J5" i="34"/>
  <c r="J6" i="34"/>
  <c r="J7" i="34"/>
  <c r="J8" i="34"/>
  <c r="J9" i="34"/>
  <c r="J10" i="34"/>
  <c r="J11" i="34"/>
  <c r="J16" i="34" s="1"/>
  <c r="J15" i="34"/>
  <c r="J12" i="34"/>
  <c r="J13" i="34"/>
  <c r="G10" i="7" l="1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5" i="7"/>
  <c r="Z15" i="7" s="1"/>
  <c r="AB15" i="7" s="1"/>
  <c r="G17" i="7"/>
  <c r="Z17" i="7" s="1"/>
  <c r="AB17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G7" i="7"/>
  <c r="Z7" i="7" s="1"/>
  <c r="AB7" i="7" s="1"/>
  <c r="G6" i="7"/>
  <c r="Z6" i="7" s="1"/>
  <c r="AB6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J14" i="34"/>
  <c r="AV5" i="5"/>
  <c r="AV6" i="5"/>
  <c r="AV7" i="5"/>
  <c r="AR5" i="21"/>
  <c r="Z5" i="25"/>
  <c r="Z5" i="5"/>
  <c r="AR8" i="21"/>
  <c r="AR5" i="5"/>
  <c r="AR28" i="21"/>
  <c r="AR16" i="21"/>
  <c r="AR13" i="21"/>
  <c r="AR20" i="21"/>
  <c r="AR23" i="21"/>
  <c r="I10" i="34" l="1"/>
  <c r="F12" i="7" s="1"/>
  <c r="I9" i="34"/>
  <c r="F11" i="7" s="1"/>
  <c r="I8" i="34"/>
  <c r="F10" i="7" s="1"/>
  <c r="I7" i="34"/>
  <c r="F9" i="7" s="1"/>
  <c r="I6" i="34"/>
  <c r="F8" i="7" s="1"/>
  <c r="I5" i="34"/>
  <c r="F7" i="7" s="1"/>
  <c r="AA7" i="7"/>
  <c r="I3" i="34"/>
  <c r="F5" i="7" s="1"/>
  <c r="G16" i="7"/>
  <c r="Z16" i="7" s="1"/>
  <c r="AB16" i="7" s="1"/>
  <c r="I4" i="34"/>
  <c r="F6" i="7" s="1"/>
  <c r="AA6" i="7"/>
  <c r="AA8" i="7"/>
  <c r="AA10" i="7"/>
  <c r="AA15" i="7"/>
  <c r="AA12" i="7"/>
  <c r="AA13" i="7"/>
  <c r="AA14" i="7"/>
  <c r="AA9" i="7"/>
  <c r="AA18" i="7"/>
  <c r="AA11" i="7"/>
  <c r="AA17" i="7"/>
  <c r="AA16" i="7" l="1"/>
  <c r="Z5" i="7"/>
  <c r="AB5" i="7" s="1"/>
  <c r="AR18" i="21"/>
  <c r="AR14" i="5"/>
  <c r="Z11" i="5"/>
  <c r="Z27" i="25"/>
  <c r="Z28" i="25"/>
  <c r="AR17" i="5"/>
  <c r="AV31" i="25"/>
  <c r="Z24" i="25"/>
  <c r="AH5" i="5"/>
  <c r="AH15" i="5"/>
  <c r="AV5" i="21"/>
  <c r="AV24" i="21"/>
  <c r="Z26" i="5"/>
  <c r="N5" i="21"/>
  <c r="Z18" i="5"/>
  <c r="Z20" i="25"/>
  <c r="AH12" i="5"/>
  <c r="AH10" i="5"/>
  <c r="AR10" i="21"/>
  <c r="Z12" i="5"/>
  <c r="AH11" i="5"/>
  <c r="AR26" i="5"/>
  <c r="AH14" i="5"/>
  <c r="AH18" i="5"/>
  <c r="AV25" i="21"/>
  <c r="Z23" i="25"/>
  <c r="N22" i="21"/>
  <c r="Z17" i="25"/>
  <c r="Z25" i="5"/>
  <c r="AH8" i="5"/>
  <c r="Z16" i="5"/>
  <c r="AH16" i="5"/>
  <c r="N19" i="21"/>
  <c r="Z7" i="5"/>
  <c r="AR9" i="5"/>
  <c r="AH5" i="25"/>
  <c r="AR15" i="5"/>
  <c r="Z15" i="5"/>
  <c r="Z22" i="25"/>
  <c r="AH19" i="5"/>
  <c r="AV10" i="5"/>
  <c r="AH13" i="25"/>
  <c r="AV18" i="5"/>
  <c r="AH27" i="5"/>
  <c r="AV14" i="21"/>
  <c r="AV9" i="21"/>
  <c r="N17" i="21"/>
  <c r="N13" i="21"/>
  <c r="AH29" i="25"/>
  <c r="AH15" i="25"/>
  <c r="AH22" i="25"/>
  <c r="AH11" i="25"/>
  <c r="AH9" i="25"/>
  <c r="Z8" i="5"/>
  <c r="Z24" i="5"/>
  <c r="Z19" i="5"/>
  <c r="Z26" i="25"/>
  <c r="AR22" i="21"/>
  <c r="AR27" i="21"/>
  <c r="AR22" i="5"/>
  <c r="AH7" i="5"/>
  <c r="Z13" i="25"/>
  <c r="N5" i="25"/>
  <c r="AH21" i="5"/>
  <c r="AV12" i="5"/>
  <c r="AR19" i="21"/>
  <c r="Z28" i="5"/>
  <c r="AR28" i="5"/>
  <c r="Z11" i="25"/>
  <c r="AR11" i="21"/>
  <c r="AR25" i="5"/>
  <c r="Z13" i="5"/>
  <c r="Z22" i="5"/>
  <c r="AR25" i="21"/>
  <c r="AR6" i="5"/>
  <c r="AV20" i="21"/>
  <c r="AV22" i="5"/>
  <c r="Z14" i="25"/>
  <c r="N6" i="21"/>
  <c r="Z27" i="5"/>
  <c r="N15" i="21"/>
  <c r="AH25" i="5"/>
  <c r="AR7" i="5"/>
  <c r="AV28" i="21"/>
  <c r="AV15" i="5"/>
  <c r="N20" i="21"/>
  <c r="N15" i="25"/>
  <c r="AV11" i="21"/>
  <c r="N25" i="25"/>
  <c r="AR17" i="21"/>
  <c r="Z21" i="25"/>
  <c r="Z21" i="5"/>
  <c r="Z7" i="25"/>
  <c r="N10" i="25"/>
  <c r="Z10" i="5"/>
  <c r="AV17" i="21"/>
  <c r="N23" i="25"/>
  <c r="Z8" i="25"/>
  <c r="N14" i="25"/>
  <c r="AR14" i="21"/>
  <c r="AH24" i="5"/>
  <c r="AR23" i="5"/>
  <c r="AV23" i="5"/>
  <c r="AH23" i="5"/>
  <c r="AR19" i="5"/>
  <c r="AV15" i="21"/>
  <c r="AV26" i="21"/>
  <c r="Z9" i="25"/>
  <c r="AV27" i="21"/>
  <c r="N29" i="25"/>
  <c r="AH17" i="5"/>
  <c r="AV13" i="21"/>
  <c r="N26" i="25"/>
  <c r="N25" i="21"/>
  <c r="N18" i="21"/>
  <c r="N16" i="21"/>
  <c r="AH16" i="25"/>
  <c r="AH17" i="25"/>
  <c r="AH24" i="25"/>
  <c r="AH12" i="25"/>
  <c r="AH23" i="25"/>
  <c r="AR8" i="5"/>
  <c r="AR24" i="21"/>
  <c r="AR20" i="5"/>
  <c r="AV5" i="25"/>
  <c r="AR12" i="21"/>
  <c r="AV29" i="25"/>
  <c r="Z20" i="5"/>
  <c r="AV23" i="25"/>
  <c r="AV12" i="25"/>
  <c r="AH5" i="21"/>
  <c r="AR26" i="21"/>
  <c r="AH17" i="21"/>
  <c r="Z25" i="25"/>
  <c r="AR7" i="21"/>
  <c r="N22" i="25"/>
  <c r="AV16" i="21"/>
  <c r="AR16" i="5"/>
  <c r="Z15" i="25"/>
  <c r="Z29" i="25"/>
  <c r="AR6" i="21"/>
  <c r="AV16" i="5"/>
  <c r="AR27" i="5"/>
  <c r="Z14" i="5"/>
  <c r="AH9" i="5"/>
  <c r="Z5" i="21"/>
  <c r="N23" i="21"/>
  <c r="Z18" i="25"/>
  <c r="AH21" i="21"/>
  <c r="AH22" i="5"/>
  <c r="Z17" i="21"/>
  <c r="Z10" i="21"/>
  <c r="AV19" i="21"/>
  <c r="N8" i="25"/>
  <c r="AH23" i="21"/>
  <c r="AR24" i="5"/>
  <c r="AH11" i="21"/>
  <c r="AH28" i="21"/>
  <c r="N9" i="21"/>
  <c r="AH6" i="21"/>
  <c r="Z28" i="21"/>
  <c r="Z19" i="25"/>
  <c r="N7" i="21"/>
  <c r="N24" i="21"/>
  <c r="AR12" i="5"/>
  <c r="Z12" i="21"/>
  <c r="AR18" i="5"/>
  <c r="Z6" i="5"/>
  <c r="AR21" i="21"/>
  <c r="AV16" i="25"/>
  <c r="Z6" i="25"/>
  <c r="AV17" i="5"/>
  <c r="N24" i="25"/>
  <c r="AV14" i="5"/>
  <c r="Z23" i="5"/>
  <c r="N13" i="25"/>
  <c r="AR5" i="25"/>
  <c r="AH22" i="21"/>
  <c r="AH26" i="5"/>
  <c r="N16" i="25"/>
  <c r="N28" i="21"/>
  <c r="Z22" i="21"/>
  <c r="AH19" i="25"/>
  <c r="AH21" i="25"/>
  <c r="AH28" i="25"/>
  <c r="AR14" i="25"/>
  <c r="AR9" i="25"/>
  <c r="AR24" i="25"/>
  <c r="Z12" i="25"/>
  <c r="AV8" i="5"/>
  <c r="AV24" i="25"/>
  <c r="AV7" i="21"/>
  <c r="Z10" i="25"/>
  <c r="AV19" i="25"/>
  <c r="Z9" i="5"/>
  <c r="AV6" i="21"/>
  <c r="AR10" i="5"/>
  <c r="N21" i="21"/>
  <c r="AR11" i="5"/>
  <c r="Z16" i="25"/>
  <c r="N11" i="21"/>
  <c r="N14" i="21"/>
  <c r="AV23" i="21"/>
  <c r="AH14" i="21"/>
  <c r="AV8" i="21"/>
  <c r="N28" i="25"/>
  <c r="AH27" i="25"/>
  <c r="AH18" i="25"/>
  <c r="AR23" i="25"/>
  <c r="AR26" i="25"/>
  <c r="AR9" i="21"/>
  <c r="AR13" i="5"/>
  <c r="AV10" i="25"/>
  <c r="N12" i="25"/>
  <c r="AV24" i="5"/>
  <c r="AV22" i="21"/>
  <c r="AV22" i="25"/>
  <c r="N18" i="25"/>
  <c r="Z8" i="21"/>
  <c r="AV21" i="21"/>
  <c r="N12" i="21"/>
  <c r="AH26" i="25"/>
  <c r="AV10" i="21"/>
  <c r="N27" i="21"/>
  <c r="AR20" i="25"/>
  <c r="AH6" i="5"/>
  <c r="AV18" i="21"/>
  <c r="N26" i="21"/>
  <c r="Z25" i="21"/>
  <c r="Z13" i="21"/>
  <c r="AH25" i="25"/>
  <c r="AH20" i="25"/>
  <c r="AH6" i="25"/>
  <c r="AR17" i="25"/>
  <c r="AR28" i="25"/>
  <c r="AR10" i="25"/>
  <c r="AH8" i="21"/>
  <c r="Z17" i="5"/>
  <c r="AV26" i="25"/>
  <c r="AR21" i="5"/>
  <c r="AH25" i="21"/>
  <c r="AR15" i="21"/>
  <c r="AH24" i="21"/>
  <c r="AV11" i="5"/>
  <c r="AV19" i="5" s="1"/>
  <c r="N9" i="25"/>
  <c r="AH13" i="5"/>
  <c r="N5" i="5"/>
  <c r="AH14" i="25"/>
  <c r="N27" i="25"/>
  <c r="AV20" i="25"/>
  <c r="AH20" i="5"/>
  <c r="AH20" i="21"/>
  <c r="AH28" i="5"/>
  <c r="N17" i="25"/>
  <c r="N8" i="21"/>
  <c r="Z9" i="21"/>
  <c r="AV13" i="5"/>
  <c r="AH8" i="25"/>
  <c r="AH7" i="25"/>
  <c r="N12" i="5"/>
  <c r="N25" i="5"/>
  <c r="N19" i="5"/>
  <c r="AR29" i="25"/>
  <c r="AR7" i="25"/>
  <c r="N10" i="21"/>
  <c r="Z21" i="21"/>
  <c r="AH10" i="25"/>
  <c r="N15" i="5"/>
  <c r="N14" i="5"/>
  <c r="AR21" i="25"/>
  <c r="AV26" i="5"/>
  <c r="AV25" i="5"/>
  <c r="AV21" i="5"/>
  <c r="AV20" i="5"/>
  <c r="AR6" i="25"/>
  <c r="AV12" i="21"/>
  <c r="AV9" i="5"/>
  <c r="N6" i="25"/>
  <c r="N11" i="25"/>
  <c r="N19" i="25"/>
  <c r="N7" i="25"/>
  <c r="N20" i="25"/>
  <c r="N21" i="25"/>
  <c r="AV6" i="25"/>
  <c r="AV17" i="25"/>
  <c r="AV15" i="25"/>
  <c r="AV25" i="25"/>
  <c r="AV14" i="25"/>
  <c r="AV13" i="25"/>
  <c r="AV27" i="25"/>
  <c r="AV9" i="25"/>
  <c r="AV28" i="25"/>
  <c r="AV11" i="25"/>
  <c r="AV8" i="25"/>
  <c r="AV30" i="25"/>
  <c r="AV18" i="25"/>
  <c r="AV7" i="25"/>
  <c r="AV21" i="25"/>
  <c r="AH15" i="21"/>
  <c r="AH18" i="21"/>
  <c r="AH26" i="21"/>
  <c r="AH19" i="21"/>
  <c r="AH12" i="21"/>
  <c r="AH9" i="21"/>
  <c r="AH16" i="21"/>
  <c r="AH7" i="21"/>
  <c r="AH13" i="21"/>
  <c r="AH10" i="21"/>
  <c r="AH27" i="21"/>
  <c r="Z26" i="21"/>
  <c r="Z27" i="21"/>
  <c r="Z16" i="21"/>
  <c r="Z19" i="21"/>
  <c r="Z11" i="21"/>
  <c r="Z14" i="21"/>
  <c r="Z18" i="21"/>
  <c r="Z20" i="21"/>
  <c r="Z23" i="21"/>
  <c r="Z15" i="21"/>
  <c r="Z7" i="21"/>
  <c r="Z6" i="21"/>
  <c r="Z24" i="21"/>
  <c r="AR11" i="25"/>
  <c r="AR15" i="25"/>
  <c r="AR25" i="25"/>
  <c r="AR13" i="25"/>
  <c r="AR18" i="25"/>
  <c r="AR16" i="25"/>
  <c r="AR8" i="25"/>
  <c r="AR22" i="25"/>
  <c r="AR12" i="25"/>
  <c r="AR27" i="25"/>
  <c r="AR19" i="25"/>
  <c r="AV27" i="5"/>
  <c r="N18" i="5"/>
  <c r="N28" i="5"/>
  <c r="N17" i="5"/>
  <c r="N22" i="5"/>
  <c r="N21" i="5"/>
  <c r="N6" i="5"/>
  <c r="N13" i="5"/>
  <c r="N27" i="5"/>
  <c r="N7" i="5"/>
  <c r="N26" i="5"/>
  <c r="N10" i="5"/>
  <c r="N20" i="5"/>
  <c r="N11" i="5"/>
  <c r="N23" i="5"/>
  <c r="N16" i="5"/>
  <c r="N24" i="5"/>
  <c r="N8" i="5"/>
  <c r="N9" i="5"/>
  <c r="AX8" i="5" l="1"/>
  <c r="AX24" i="5"/>
  <c r="AY24" i="5" s="1"/>
  <c r="AX16" i="5"/>
  <c r="AY16" i="5" s="1"/>
  <c r="N32" i="5"/>
  <c r="AX23" i="5"/>
  <c r="AX11" i="5"/>
  <c r="AX10" i="5"/>
  <c r="AX7" i="5"/>
  <c r="AX27" i="5"/>
  <c r="AY27" i="5" s="1"/>
  <c r="AX13" i="5"/>
  <c r="AX6" i="5"/>
  <c r="AX22" i="5"/>
  <c r="AX17" i="5"/>
  <c r="AX18" i="5"/>
  <c r="AX30" i="25"/>
  <c r="AY30" i="25" s="1"/>
  <c r="AX21" i="25"/>
  <c r="AY21" i="25" s="1"/>
  <c r="AX20" i="25"/>
  <c r="AY20" i="25" s="1"/>
  <c r="AX7" i="25"/>
  <c r="AY7" i="25" s="1"/>
  <c r="AX19" i="25"/>
  <c r="AY19" i="25" s="1"/>
  <c r="AX11" i="25"/>
  <c r="AY11" i="25" s="1"/>
  <c r="AX14" i="5"/>
  <c r="AY14" i="5" s="1"/>
  <c r="AX15" i="5"/>
  <c r="AY15" i="5" s="1"/>
  <c r="AX10" i="21"/>
  <c r="AY10" i="21" s="1"/>
  <c r="AX19" i="5"/>
  <c r="AX12" i="5"/>
  <c r="AX8" i="21"/>
  <c r="AY8" i="21" s="1"/>
  <c r="AX17" i="25"/>
  <c r="AY17" i="25" s="1"/>
  <c r="AX27" i="25"/>
  <c r="AY27" i="25" s="1"/>
  <c r="AX5" i="5"/>
  <c r="AX9" i="25"/>
  <c r="AY9" i="25" s="1"/>
  <c r="AX26" i="21"/>
  <c r="AY26" i="21" s="1"/>
  <c r="AX27" i="21"/>
  <c r="AY27" i="21" s="1"/>
  <c r="AX18" i="25"/>
  <c r="AY18" i="25" s="1"/>
  <c r="AX12" i="25"/>
  <c r="AY12" i="25" s="1"/>
  <c r="AX28" i="25"/>
  <c r="AY28" i="25" s="1"/>
  <c r="AX14" i="21"/>
  <c r="AY14" i="21" s="1"/>
  <c r="AX11" i="21"/>
  <c r="AY11" i="21" s="1"/>
  <c r="AX21" i="21"/>
  <c r="AY21" i="21" s="1"/>
  <c r="AX28" i="21"/>
  <c r="AY28" i="21" s="1"/>
  <c r="AX16" i="25"/>
  <c r="AY16" i="25" s="1"/>
  <c r="AX13" i="25"/>
  <c r="AY13" i="25" s="1"/>
  <c r="AX24" i="25"/>
  <c r="AY24" i="25" s="1"/>
  <c r="AX24" i="21"/>
  <c r="AY24" i="21" s="1"/>
  <c r="AX7" i="21"/>
  <c r="AY7" i="21" s="1"/>
  <c r="AX9" i="21"/>
  <c r="AY9" i="21" s="1"/>
  <c r="AX8" i="25"/>
  <c r="AY8" i="25" s="1"/>
  <c r="N32" i="21"/>
  <c r="AX23" i="21"/>
  <c r="AY23" i="21" s="1"/>
  <c r="AX22" i="25"/>
  <c r="AY22" i="25" s="1"/>
  <c r="AX16" i="21"/>
  <c r="AY16" i="21" s="1"/>
  <c r="AX18" i="21"/>
  <c r="AY18" i="21" s="1"/>
  <c r="AX25" i="21"/>
  <c r="AY25" i="21" s="1"/>
  <c r="AX26" i="25"/>
  <c r="AY26" i="25" s="1"/>
  <c r="AX29" i="25"/>
  <c r="AY29" i="25" s="1"/>
  <c r="AX14" i="25"/>
  <c r="AY14" i="25" s="1"/>
  <c r="AX23" i="25"/>
  <c r="AY23" i="25" s="1"/>
  <c r="N32" i="25"/>
  <c r="AX10" i="25"/>
  <c r="AY10" i="25" s="1"/>
  <c r="AX25" i="25"/>
  <c r="AY25" i="25" s="1"/>
  <c r="AX15" i="25"/>
  <c r="AY15" i="25" s="1"/>
  <c r="AX20" i="21"/>
  <c r="AY20" i="21" s="1"/>
  <c r="AX15" i="21"/>
  <c r="AY15" i="21" s="1"/>
  <c r="AX6" i="21"/>
  <c r="AY6" i="21" s="1"/>
  <c r="AX5" i="25"/>
  <c r="AY5" i="25" s="1"/>
  <c r="AX13" i="21"/>
  <c r="AY13" i="21" s="1"/>
  <c r="AX17" i="21"/>
  <c r="AY17" i="21" s="1"/>
  <c r="AX19" i="21"/>
  <c r="AY19" i="21" s="1"/>
  <c r="AX22" i="21"/>
  <c r="AY22" i="21" s="1"/>
  <c r="AX5" i="21"/>
  <c r="AY5" i="21" s="1"/>
  <c r="AX31" i="25"/>
  <c r="AY31" i="25" s="1"/>
  <c r="AX21" i="5"/>
  <c r="AX26" i="5"/>
  <c r="AY26" i="5" s="1"/>
  <c r="AX12" i="21"/>
  <c r="AY12" i="21" s="1"/>
  <c r="AX25" i="5"/>
  <c r="AY25" i="5" s="1"/>
  <c r="AX6" i="25"/>
  <c r="AY6" i="25" s="1"/>
  <c r="AX20" i="5"/>
  <c r="AY20" i="5" s="1"/>
  <c r="AX9" i="5"/>
  <c r="B18" i="7"/>
  <c r="B6" i="7"/>
  <c r="B5" i="7"/>
  <c r="B9" i="7"/>
  <c r="B11" i="7"/>
  <c r="B12" i="7"/>
  <c r="B8" i="7"/>
  <c r="B16" i="7"/>
  <c r="B10" i="7"/>
  <c r="B13" i="7"/>
  <c r="B7" i="7"/>
  <c r="B15" i="7"/>
  <c r="B14" i="7"/>
  <c r="B17" i="7"/>
  <c r="AA5" i="7"/>
  <c r="A5" i="7" s="1"/>
  <c r="AV28" i="5"/>
  <c r="AZ5" i="21"/>
  <c r="AZ7" i="21"/>
  <c r="AZ16" i="21"/>
  <c r="AZ17" i="21"/>
  <c r="AZ15" i="21"/>
  <c r="AZ27" i="21"/>
  <c r="AZ21" i="21"/>
  <c r="AZ11" i="21"/>
  <c r="AZ25" i="21"/>
  <c r="AZ10" i="21"/>
  <c r="AZ26" i="21"/>
  <c r="AZ14" i="21"/>
  <c r="AZ23" i="21"/>
  <c r="AZ5" i="25"/>
  <c r="AZ9" i="21"/>
  <c r="AZ6" i="21"/>
  <c r="AZ19" i="25"/>
  <c r="AZ30" i="25"/>
  <c r="AZ17" i="25"/>
  <c r="AZ10" i="25"/>
  <c r="AZ29" i="25"/>
  <c r="AZ7" i="25"/>
  <c r="AZ23" i="25"/>
  <c r="AZ15" i="25"/>
  <c r="AZ18" i="25"/>
  <c r="AZ20" i="25"/>
  <c r="AZ21" i="25"/>
  <c r="AX28" i="5" l="1"/>
  <c r="AY28" i="5" s="1"/>
  <c r="D31" i="7"/>
  <c r="C31" i="7" s="1"/>
  <c r="B31" i="7" s="1"/>
  <c r="D33" i="7"/>
  <c r="C33" i="7" s="1"/>
  <c r="B33" i="7" s="1"/>
  <c r="D34" i="7"/>
  <c r="C34" i="7" s="1"/>
  <c r="B34" i="7" s="1"/>
  <c r="D32" i="7"/>
  <c r="C32" i="7" s="1"/>
  <c r="B32" i="7" s="1"/>
  <c r="D29" i="7"/>
  <c r="C29" i="7" s="1"/>
  <c r="B29" i="7" s="1"/>
  <c r="D30" i="7"/>
  <c r="C30" i="7" s="1"/>
  <c r="B30" i="7" s="1"/>
  <c r="D22" i="7"/>
  <c r="C22" i="7" s="1"/>
  <c r="D23" i="7"/>
  <c r="C23" i="7" s="1"/>
  <c r="D25" i="7"/>
  <c r="C25" i="7" s="1"/>
  <c r="D24" i="7"/>
  <c r="C24" i="7" s="1"/>
  <c r="D28" i="7"/>
  <c r="C28" i="7" s="1"/>
  <c r="D26" i="7"/>
  <c r="C26" i="7" s="1"/>
  <c r="D27" i="7"/>
  <c r="C27" i="7" s="1"/>
  <c r="D21" i="7"/>
  <c r="C21" i="7" s="1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AZ8" i="21"/>
  <c r="AZ13" i="21"/>
  <c r="B27" i="7"/>
  <c r="AZ9" i="25"/>
  <c r="AZ12" i="21"/>
  <c r="AZ22" i="21"/>
  <c r="AZ28" i="25"/>
  <c r="AZ25" i="25"/>
  <c r="AZ31" i="25"/>
  <c r="AZ24" i="25"/>
  <c r="AZ13" i="25"/>
  <c r="AZ14" i="25"/>
  <c r="AZ11" i="25"/>
  <c r="AZ20" i="21"/>
  <c r="AZ8" i="25"/>
  <c r="AZ26" i="25"/>
  <c r="B22" i="7"/>
  <c r="B28" i="7"/>
  <c r="AZ19" i="21"/>
  <c r="AZ24" i="21"/>
  <c r="AZ12" i="25"/>
  <c r="AZ27" i="25"/>
  <c r="AZ28" i="21"/>
  <c r="AZ22" i="25"/>
  <c r="AZ16" i="25"/>
  <c r="B25" i="7"/>
  <c r="AZ6" i="25"/>
  <c r="AZ18" i="21"/>
  <c r="B23" i="7"/>
  <c r="B26" i="7"/>
  <c r="B24" i="7"/>
  <c r="B21" i="7"/>
  <c r="AY5" i="5" l="1"/>
  <c r="AY17" i="5"/>
  <c r="AY18" i="5"/>
  <c r="AY6" i="5"/>
  <c r="AY22" i="5"/>
  <c r="AY11" i="5"/>
  <c r="AY8" i="5"/>
  <c r="AY23" i="5"/>
  <c r="AY12" i="5"/>
  <c r="AY10" i="5"/>
  <c r="AY13" i="5"/>
  <c r="AY21" i="5"/>
  <c r="AY7" i="5"/>
  <c r="AY9" i="5"/>
  <c r="AY19" i="5"/>
  <c r="P29" i="7"/>
  <c r="N22" i="7"/>
  <c r="X27" i="7"/>
  <c r="U24" i="7"/>
  <c r="Q21" i="7"/>
  <c r="I23" i="7"/>
  <c r="F28" i="7"/>
  <c r="F25" i="7"/>
  <c r="G31" i="7"/>
  <c r="I32" i="7"/>
  <c r="L30" i="7"/>
  <c r="R26" i="7"/>
  <c r="V33" i="7"/>
  <c r="W28" i="7"/>
  <c r="N28" i="7"/>
  <c r="V28" i="7"/>
  <c r="M28" i="7"/>
  <c r="Y26" i="7"/>
  <c r="M26" i="7"/>
  <c r="X26" i="7"/>
  <c r="J28" i="7"/>
  <c r="Q28" i="7"/>
  <c r="Q32" i="7"/>
  <c r="L26" i="7"/>
  <c r="Y28" i="7"/>
  <c r="G26" i="7"/>
  <c r="G28" i="7"/>
  <c r="O26" i="7"/>
  <c r="H28" i="7"/>
  <c r="K32" i="7"/>
  <c r="R32" i="7"/>
  <c r="P26" i="7"/>
  <c r="R28" i="7"/>
  <c r="M32" i="7"/>
  <c r="H32" i="7"/>
  <c r="V32" i="7"/>
  <c r="K26" i="7"/>
  <c r="J26" i="7"/>
  <c r="T28" i="7"/>
  <c r="T32" i="7"/>
  <c r="G32" i="7"/>
  <c r="Y32" i="7"/>
  <c r="W23" i="7"/>
  <c r="Q23" i="7"/>
  <c r="U31" i="7"/>
  <c r="X29" i="7"/>
  <c r="O30" i="7"/>
  <c r="O29" i="7"/>
  <c r="I31" i="7"/>
  <c r="T23" i="7"/>
  <c r="S29" i="7"/>
  <c r="J29" i="7"/>
  <c r="K29" i="7"/>
  <c r="K31" i="7"/>
  <c r="F31" i="7"/>
  <c r="G33" i="7"/>
  <c r="R31" i="7"/>
  <c r="Q31" i="7"/>
  <c r="O31" i="7"/>
  <c r="X33" i="7"/>
  <c r="Z33" i="7"/>
  <c r="N30" i="7"/>
  <c r="T26" i="7"/>
  <c r="F26" i="7"/>
  <c r="Z31" i="7"/>
  <c r="L31" i="7"/>
  <c r="W31" i="7"/>
  <c r="U32" i="7"/>
  <c r="J32" i="7"/>
  <c r="I33" i="7"/>
  <c r="S33" i="7"/>
  <c r="K23" i="7"/>
  <c r="P31" i="7"/>
  <c r="T31" i="7"/>
  <c r="Q33" i="7"/>
  <c r="K33" i="7"/>
  <c r="N33" i="7"/>
  <c r="Y33" i="7"/>
  <c r="L33" i="7"/>
  <c r="T33" i="7"/>
  <c r="H31" i="7"/>
  <c r="S31" i="7"/>
  <c r="N31" i="7"/>
  <c r="O33" i="7"/>
  <c r="M33" i="7"/>
  <c r="W33" i="7"/>
  <c r="Y31" i="7"/>
  <c r="M31" i="7"/>
  <c r="V31" i="7"/>
  <c r="O32" i="7"/>
  <c r="H33" i="7"/>
  <c r="J33" i="7"/>
  <c r="U33" i="7"/>
  <c r="F33" i="7"/>
  <c r="J31" i="7"/>
  <c r="X31" i="7"/>
  <c r="P33" i="7"/>
  <c r="R33" i="7"/>
  <c r="J27" i="7"/>
  <c r="H23" i="7"/>
  <c r="H24" i="7"/>
  <c r="H21" i="7"/>
  <c r="J25" i="7"/>
  <c r="X24" i="7"/>
  <c r="Y21" i="7"/>
  <c r="M25" i="7"/>
  <c r="J24" i="7"/>
  <c r="M23" i="7"/>
  <c r="G25" i="7"/>
  <c r="L23" i="7"/>
  <c r="V26" i="7"/>
  <c r="W26" i="7"/>
  <c r="O28" i="7"/>
  <c r="K28" i="7"/>
  <c r="T29" i="7"/>
  <c r="N29" i="7"/>
  <c r="Q29" i="7"/>
  <c r="U21" i="7"/>
  <c r="X23" i="7"/>
  <c r="G23" i="7"/>
  <c r="R23" i="7"/>
  <c r="O25" i="7"/>
  <c r="L29" i="7"/>
  <c r="F29" i="7"/>
  <c r="I29" i="7"/>
  <c r="P21" i="7"/>
  <c r="U23" i="7"/>
  <c r="J23" i="7"/>
  <c r="S26" i="7"/>
  <c r="H26" i="7"/>
  <c r="Z26" i="7"/>
  <c r="X28" i="7"/>
  <c r="S28" i="7"/>
  <c r="W29" i="7"/>
  <c r="V29" i="7"/>
  <c r="Y29" i="7"/>
  <c r="F21" i="7"/>
  <c r="S23" i="7"/>
  <c r="O23" i="7"/>
  <c r="Z23" i="7"/>
  <c r="P25" i="7"/>
  <c r="G29" i="7"/>
  <c r="M29" i="7"/>
  <c r="Z21" i="7"/>
  <c r="F23" i="7"/>
  <c r="P23" i="7"/>
  <c r="U26" i="7"/>
  <c r="I26" i="7"/>
  <c r="P28" i="7"/>
  <c r="Z28" i="7"/>
  <c r="U28" i="7"/>
  <c r="U29" i="7"/>
  <c r="H29" i="7"/>
  <c r="G21" i="7"/>
  <c r="T21" i="7"/>
  <c r="N23" i="7"/>
  <c r="Y23" i="7"/>
  <c r="L25" i="7"/>
  <c r="K21" i="7"/>
  <c r="N26" i="7"/>
  <c r="Q26" i="7"/>
  <c r="I28" i="7"/>
  <c r="L28" i="7"/>
  <c r="Z29" i="7"/>
  <c r="R29" i="7"/>
  <c r="O21" i="7"/>
  <c r="J21" i="7"/>
  <c r="V23" i="7"/>
  <c r="T25" i="7"/>
  <c r="M21" i="7"/>
  <c r="X21" i="7"/>
  <c r="S21" i="7"/>
  <c r="Y25" i="7"/>
  <c r="W25" i="7"/>
  <c r="R27" i="7"/>
  <c r="V21" i="7"/>
  <c r="R21" i="7"/>
  <c r="L21" i="7"/>
  <c r="Q25" i="7"/>
  <c r="Z25" i="7"/>
  <c r="H25" i="7"/>
  <c r="Z27" i="7"/>
  <c r="K25" i="7"/>
  <c r="U25" i="7"/>
  <c r="X25" i="7"/>
  <c r="W21" i="7"/>
  <c r="I21" i="7"/>
  <c r="S25" i="7"/>
  <c r="V25" i="7"/>
  <c r="I25" i="7"/>
  <c r="I27" i="7"/>
  <c r="N24" i="7"/>
  <c r="N21" i="7"/>
  <c r="R25" i="7"/>
  <c r="N25" i="7"/>
  <c r="L27" i="7"/>
  <c r="U27" i="7"/>
  <c r="Y22" i="7"/>
  <c r="I22" i="7"/>
  <c r="G22" i="7"/>
  <c r="P24" i="7"/>
  <c r="O24" i="7"/>
  <c r="S32" i="7"/>
  <c r="W32" i="7"/>
  <c r="Z32" i="7"/>
  <c r="R22" i="7"/>
  <c r="T22" i="7"/>
  <c r="W22" i="7"/>
  <c r="Y27" i="7"/>
  <c r="G27" i="7"/>
  <c r="K27" i="7"/>
  <c r="V24" i="7"/>
  <c r="Z24" i="7"/>
  <c r="S22" i="7"/>
  <c r="V22" i="7"/>
  <c r="J22" i="7"/>
  <c r="L32" i="7"/>
  <c r="P32" i="7"/>
  <c r="Z22" i="7"/>
  <c r="U22" i="7"/>
  <c r="P22" i="7"/>
  <c r="T27" i="7"/>
  <c r="O27" i="7"/>
  <c r="S27" i="7"/>
  <c r="I24" i="7"/>
  <c r="L24" i="7"/>
  <c r="F32" i="7"/>
  <c r="X32" i="7"/>
  <c r="H22" i="7"/>
  <c r="M22" i="7"/>
  <c r="M27" i="7"/>
  <c r="W27" i="7"/>
  <c r="S24" i="7"/>
  <c r="Q24" i="7"/>
  <c r="T24" i="7"/>
  <c r="X22" i="7"/>
  <c r="L22" i="7"/>
  <c r="O22" i="7"/>
  <c r="N32" i="7"/>
  <c r="Q22" i="7"/>
  <c r="F22" i="7"/>
  <c r="F27" i="7"/>
  <c r="P27" i="7"/>
  <c r="F24" i="7"/>
  <c r="Y24" i="7"/>
  <c r="M24" i="7"/>
  <c r="K22" i="7"/>
  <c r="V27" i="7"/>
  <c r="G24" i="7"/>
  <c r="K24" i="7"/>
  <c r="E30" i="7"/>
  <c r="E29" i="7"/>
  <c r="E22" i="7"/>
  <c r="E27" i="7"/>
  <c r="E24" i="7"/>
  <c r="E23" i="7"/>
  <c r="E28" i="7"/>
  <c r="E32" i="7"/>
  <c r="E31" i="7"/>
  <c r="E26" i="7"/>
  <c r="E25" i="7"/>
  <c r="W30" i="7"/>
  <c r="I30" i="7"/>
  <c r="T30" i="7"/>
  <c r="M30" i="7"/>
  <c r="Q30" i="7"/>
  <c r="F30" i="7"/>
  <c r="Y30" i="7"/>
  <c r="H30" i="7"/>
  <c r="R30" i="7"/>
  <c r="Z30" i="7"/>
  <c r="P30" i="7"/>
  <c r="J30" i="7"/>
  <c r="V30" i="7"/>
  <c r="X30" i="7"/>
  <c r="K30" i="7"/>
  <c r="N27" i="7"/>
  <c r="H27" i="7"/>
  <c r="Q27" i="7"/>
  <c r="W24" i="7"/>
  <c r="R24" i="7"/>
  <c r="G30" i="7"/>
  <c r="U30" i="7"/>
  <c r="S30" i="7"/>
  <c r="E33" i="7"/>
  <c r="AZ7" i="5"/>
  <c r="AZ6" i="5"/>
  <c r="AZ5" i="5"/>
  <c r="AZ11" i="5"/>
  <c r="AZ23" i="5"/>
  <c r="AZ14" i="5"/>
  <c r="AZ15" i="5"/>
  <c r="AZ12" i="5"/>
  <c r="AZ16" i="5"/>
  <c r="AZ20" i="5"/>
  <c r="AZ25" i="5"/>
  <c r="AZ28" i="5"/>
  <c r="T34" i="7" l="1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Z19" i="5"/>
  <c r="AZ13" i="5"/>
  <c r="AZ21" i="5"/>
  <c r="AZ17" i="5"/>
  <c r="AZ22" i="5"/>
  <c r="AZ8" i="5"/>
  <c r="AZ9" i="5" s="1"/>
  <c r="AZ26" i="5"/>
  <c r="AZ24" i="5"/>
  <c r="AZ10" i="5"/>
  <c r="AZ27" i="5"/>
  <c r="AZ18" i="5"/>
</calcChain>
</file>

<file path=xl/sharedStrings.xml><?xml version="1.0" encoding="utf-8"?>
<sst xmlns="http://schemas.openxmlformats.org/spreadsheetml/2006/main" count="1023" uniqueCount="160">
  <si>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</si>
  <si>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</si>
  <si>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</si>
  <si>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</si>
  <si>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</si>
  <si>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</si>
  <si>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</si>
  <si>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</si>
  <si>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</si>
  <si>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</si>
  <si>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</si>
  <si>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</si>
  <si>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</si>
  <si>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</si>
  <si>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</si>
  <si>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</si>
  <si>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</si>
  <si>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</si>
  <si>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</si>
  <si>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</si>
  <si>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</si>
  <si>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</si>
  <si>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</si>
  <si>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</si>
  <si>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</si>
  <si>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</si>
  <si>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</si>
  <si>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</si>
  <si>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</si>
  <si>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</si>
  <si>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</si>
  <si>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</si>
  <si>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</si>
  <si>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</si>
  <si>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</si>
  <si>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</si>
  <si>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</si>
  <si>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</si>
  <si>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</si>
  <si>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</si>
  <si>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</si>
  <si>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</si>
  <si>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</si>
  <si>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</si>
  <si>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</si>
  <si>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</si>
  <si>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</si>
  <si>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</si>
  <si>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</si>
  <si>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</si>
  <si>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</si>
  <si>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</si>
  <si>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</si>
  <si>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</si>
  <si>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</si>
  <si>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</si>
  <si>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</si>
  <si>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</si>
  <si>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</si>
  <si>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</si>
  <si>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</si>
  <si>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</si>
  <si>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</si>
  <si>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</si>
  <si>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</si>
  <si>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</si>
  <si>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</si>
  <si>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</si>
  <si>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</si>
  <si>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</si>
  <si>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</si>
  <si>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</si>
  <si>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</si>
  <si>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</si>
  <si>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</si>
  <si>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</si>
  <si>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</si>
  <si>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</si>
  <si>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</si>
  <si>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</si>
  <si>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</si>
  <si>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</si>
  <si>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</si>
  <si>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</si>
  <si>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</si>
  <si>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</si>
  <si>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</si>
  <si>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</si>
  <si>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</si>
  <si>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</si>
  <si>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</si>
  <si>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</si>
  <si>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</si>
  <si>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</si>
  <si>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</si>
  <si>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</si>
  <si>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</si>
  <si>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</si>
  <si>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</si>
  <si>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</si>
  <si>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</si>
  <si>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</si>
  <si>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</si>
  <si>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</si>
  <si>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</si>
  <si>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</si>
  <si>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</si>
  <si>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</si>
  <si>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</si>
  <si>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</si>
  <si>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</si>
  <si>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</si>
  <si>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</si>
  <si>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</si>
  <si>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</si>
  <si>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</si>
  <si>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</si>
  <si>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</si>
  <si>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</si>
  <si>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</si>
  <si>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</si>
  <si>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</si>
  <si>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</si>
  <si>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TOTAL JOURNEE 
Meilleur indiv + greensome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</si>
  <si>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</si>
  <si>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</si>
  <si>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</si>
  <si>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</si>
  <si>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</si>
  <si>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</si>
  <si>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</si>
  <si>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</si>
  <si>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</si>
  <si>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</si>
  <si>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</si>
  <si>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ETAPE 2 - GOLF DE ……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</si>
  <si>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</si>
  <si>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</si>
  <si>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</si>
  <si>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</si>
  <si>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</si>
  <si>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</si>
  <si>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</si>
  <si>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</si>
  <si>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</si>
  <si>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</si>
  <si>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</si>
  <si>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</si>
  <si>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</si>
  <si>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</si>
  <si>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CLASSEMENT U11 DES ECOLES DE GOLF PAR EQUIPES</t>
  </si>
  <si>
    <t>LA SALETTE 1</t>
  </si>
  <si>
    <t>LA SALETTE 2</t>
  </si>
  <si>
    <t>AIX EN PROVENCE</t>
  </si>
  <si>
    <t>LA CABRE D'OR</t>
  </si>
  <si>
    <t>ECOLE DE L'AIR</t>
  </si>
  <si>
    <t>MIRAMAS</t>
  </si>
  <si>
    <t>AIX GOLF</t>
  </si>
  <si>
    <t>MANVILLE</t>
  </si>
  <si>
    <t>ETAPE 1 - GOLF DE LA SALETTE - BRUT - 24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</si>
</sst>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0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41609</v>
      </c>
      <c r="AY3" s="198"/>
      <c r="AZ3" s="198"/>
      <c r="BA3" s="199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82" t="s">
        <v>93</v>
      </c>
      <c r="AS4" s="183"/>
      <c r="AT4" s="70" t="s">
        <v>95</v>
      </c>
      <c r="AU4" s="71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28</v>
      </c>
      <c r="BA4" s="180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140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LA CABRE D'OR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ECOLE DE L'AIR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MANVILLE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141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LA CABRE D'OR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ECOLE DE L'AIR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MANVILLE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142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LA CABRE D'OR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ECOLE DE L'AIR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MANVILLE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143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LA CABRE D'OR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ECOLE DE L'AIR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MANVILLE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144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LA CABRE D'OR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ECOLE DE L'AIR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MANVILLE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opLeftCell="D21" workbookViewId="0">
      <selection activeCell="D36" sqref="D36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06" t="s">
        <v>150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139"/>
    </row>
    <row r="2" spans="1:28" ht="25.5" customHeight="1" x14ac:dyDescent="0.25"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139"/>
    </row>
    <row r="3" spans="1:28" ht="34.5" customHeight="1" x14ac:dyDescent="0.25">
      <c r="A3" s="203" t="s">
        <v>146</v>
      </c>
      <c r="B3" s="203" t="s">
        <v>146</v>
      </c>
      <c r="D3" s="207"/>
      <c r="E3" s="208"/>
      <c r="F3" s="204" t="s">
        <v>125</v>
      </c>
      <c r="G3" s="205"/>
      <c r="H3" s="204" t="s">
        <v>126</v>
      </c>
      <c r="I3" s="205"/>
      <c r="J3" s="204" t="s">
        <v>127</v>
      </c>
      <c r="K3" s="205"/>
      <c r="L3" s="204" t="s">
        <v>128</v>
      </c>
      <c r="M3" s="205"/>
      <c r="N3" s="204" t="s">
        <v>129</v>
      </c>
      <c r="O3" s="205"/>
      <c r="P3" s="204" t="s">
        <v>130</v>
      </c>
      <c r="Q3" s="205"/>
      <c r="R3" s="204" t="s">
        <v>131</v>
      </c>
      <c r="S3" s="205"/>
      <c r="T3" s="204" t="s">
        <v>132</v>
      </c>
      <c r="U3" s="205"/>
      <c r="V3" s="204" t="s">
        <v>133</v>
      </c>
      <c r="W3" s="205"/>
      <c r="X3" s="204" t="s">
        <v>134</v>
      </c>
      <c r="Y3" s="205"/>
      <c r="Z3" s="105" t="s">
        <v>147</v>
      </c>
      <c r="AA3" s="139"/>
      <c r="AB3" s="114"/>
    </row>
    <row r="4" spans="1:28" ht="33.75" customHeight="1" x14ac:dyDescent="0.25">
      <c r="A4" s="203"/>
      <c r="B4" s="203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1</v>
      </c>
      <c r="B5" s="143">
        <f t="shared" ref="B5" ca="1" si="1">RANK(AB5,$AB$5:$AB$18)</f>
        <v>1</v>
      </c>
      <c r="C5" s="119">
        <v>1</v>
      </c>
      <c r="D5" s="115" t="str">
        <f>IF('LISTING EQUIPES'!B2="","",'LISTING EQUIPES'!B2)</f>
        <v>LA SALETTE 1</v>
      </c>
      <c r="E5" s="115">
        <v>1</v>
      </c>
      <c r="F5" s="134">
        <f ca="1">IF(ISERROR(VLOOKUP(E5,'ETAPE 1'!$C$3:$K$16,7,0)),"",VLOOKUP(E5,'ETAPE 1'!$C$3:$K$16,7,0))</f>
        <v>1</v>
      </c>
      <c r="G5" s="135">
        <f ca="1">IF(ISERROR(VLOOKUP(E5,'ETAPE 1'!$C$3:$K$16,8,0)),"",VLOOKUP(E5,'ETAPE 1'!$C$3:$K$16,8,0))</f>
        <v>14</v>
      </c>
      <c r="H5" s="134" t="str">
        <f>IF(ISERROR(VLOOKUP(E5,'ETAPE 2'!$C$3:$K$16,7,0)),"",VLOOKUP(E5,'ETAPE 2'!$C$3:$K$16,7,0))</f>
        <v/>
      </c>
      <c r="I5" s="135" t="str">
        <f ca="1">IF(ISERROR(VLOOKUP(E5,'ETAPE 2'!$C$3:$K$16,8,0)),"",VLOOKUP(E5,'ETAPE 2'!$C$3:$K$16,8,0))</f>
        <v>0</v>
      </c>
      <c r="J5" s="134" t="str">
        <f>IF(ISERROR(VLOOKUP(E5,'ETAPE 3'!$C$3:$K$16,7,0)),"",VLOOKUP(E5,'ETAPE 3'!$C$3:$K$16,7,0))</f>
        <v/>
      </c>
      <c r="K5" s="135" t="str">
        <f ca="1">IF(ISERROR(VLOOKUP(E5,'ETAPE 3'!$C$3:$K$16,8,0)),"",VLOOKUP(E5,'ETAPE 3'!$C$3:$K$16,8,0))</f>
        <v>0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14</v>
      </c>
      <c r="AA5" s="141">
        <f ca="1">$Z5</f>
        <v>14</v>
      </c>
      <c r="AB5" s="142">
        <f t="shared" ref="AB5:AB17" ca="1" si="2">IF(D5="",-1000,0)+$Z5+C5/100</f>
        <v>14.01</v>
      </c>
    </row>
    <row r="6" spans="1:28" s="120" customFormat="1" ht="18.75" hidden="1" customHeight="1" x14ac:dyDescent="0.35">
      <c r="A6" s="138">
        <f ca="1">RANK(AA6,$AA$5:$AA$18)</f>
        <v>4</v>
      </c>
      <c r="B6" s="143">
        <f ca="1">RANK(AB6,$AB$5:$AB$18)</f>
        <v>4</v>
      </c>
      <c r="C6" s="119">
        <v>2</v>
      </c>
      <c r="D6" s="115" t="str">
        <f>IF('LISTING EQUIPES'!B3="","",'LISTING EQUIPES'!B3)</f>
        <v>LA SALETTE 2</v>
      </c>
      <c r="E6" s="121">
        <v>2</v>
      </c>
      <c r="F6" s="134">
        <f ca="1">IF(ISERROR(VLOOKUP(E6,'ETAPE 1'!$C$3:$K$16,7,0)),"",VLOOKUP(E6,'ETAPE 1'!$C$3:$K$16,7,0))</f>
        <v>4</v>
      </c>
      <c r="G6" s="135">
        <f ca="1">IF(ISERROR(VLOOKUP(E6,'ETAPE 1'!$C$3:$K$16,8,0)),"",VLOOKUP(E6,'ETAPE 1'!$C$3:$K$16,8,0))</f>
        <v>8</v>
      </c>
      <c r="H6" s="134" t="str">
        <f>IF(ISERROR(VLOOKUP(E6,'ETAPE 2'!$C$3:$K$16,7,0)),"",VLOOKUP(E6,'ETAPE 2'!$C$3:$K$16,7,0))</f>
        <v/>
      </c>
      <c r="I6" s="135" t="str">
        <f ca="1">IF(ISERROR(VLOOKUP(E6,'ETAPE 2'!$C$3:$K$16,8,0)),"",VLOOKUP(E6,'ETAPE 2'!$C$3:$K$16,8,0))</f>
        <v>0</v>
      </c>
      <c r="J6" s="134" t="str">
        <f>IF(ISERROR(VLOOKUP(E6,'ETAPE 3'!$C$3:$K$16,7,0)),"",VLOOKUP(E6,'ETAPE 3'!$C$3:$K$16,7,0))</f>
        <v/>
      </c>
      <c r="K6" s="135" t="str">
        <f ca="1">IF(ISERROR(VLOOKUP(E6,'ETAPE 3'!$C$3:$K$16,8,0)),"",VLOOKUP(E6,'ETAPE 3'!$C$3:$K$16,8,0))</f>
        <v>0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8</v>
      </c>
      <c r="AA6" s="141">
        <f t="shared" ref="AA6:AA18" ca="1" si="4">$Z6</f>
        <v>8</v>
      </c>
      <c r="AB6" s="142">
        <f t="shared" ca="1" si="2"/>
        <v>8.02</v>
      </c>
    </row>
    <row r="7" spans="1:28" s="120" customFormat="1" ht="18.75" hidden="1" customHeight="1" x14ac:dyDescent="0.35">
      <c r="A7" s="138">
        <f t="shared" ref="A7:A18" ca="1" si="5">RANK(AA7,$AA$5:$AA$18)</f>
        <v>2</v>
      </c>
      <c r="B7" s="143">
        <f t="shared" ref="B7:B18" ca="1" si="6">RANK(AB7,$AB$5:$AB$18)</f>
        <v>3</v>
      </c>
      <c r="C7" s="119">
        <v>3</v>
      </c>
      <c r="D7" s="115" t="str">
        <f>IF('LISTING EQUIPES'!B4="","",'LISTING EQUIPES'!B4)</f>
        <v>LA CABRE D'OR</v>
      </c>
      <c r="E7" s="115">
        <v>3</v>
      </c>
      <c r="F7" s="134">
        <f ca="1">IF(ISERROR(VLOOKUP(E7,'ETAPE 1'!$C$3:$K$16,7,0)),"",VLOOKUP(E7,'ETAPE 1'!$C$3:$K$16,7,0))</f>
        <v>2</v>
      </c>
      <c r="G7" s="135">
        <f ca="1">IF(ISERROR(VLOOKUP(E7,'ETAPE 1'!$C$3:$K$16,8,0)),"",VLOOKUP(E7,'ETAPE 1'!$C$3:$K$16,8,0))</f>
        <v>11</v>
      </c>
      <c r="H7" s="134" t="str">
        <f>IF(ISERROR(VLOOKUP(E7,'ETAPE 2'!$C$3:$K$16,7,0)),"",VLOOKUP(E7,'ETAPE 2'!$C$3:$K$16,7,0))</f>
        <v/>
      </c>
      <c r="I7" s="135" t="str">
        <f ca="1">IF(ISERROR(VLOOKUP(E7,'ETAPE 2'!$C$3:$K$16,8,0)),"",VLOOKUP(E7,'ETAPE 2'!$C$3:$K$16,8,0))</f>
        <v>0</v>
      </c>
      <c r="J7" s="134" t="str">
        <f>IF(ISERROR(VLOOKUP(E7,'ETAPE 3'!$C$3:$K$16,7,0)),"",VLOOKUP(E7,'ETAPE 3'!$C$3:$K$16,7,0))</f>
        <v/>
      </c>
      <c r="K7" s="135" t="str">
        <f ca="1">IF(ISERROR(VLOOKUP(E7,'ETAPE 3'!$C$3:$K$16,8,0)),"",VLOOKUP(E7,'ETAPE 3'!$C$3:$K$16,8,0))</f>
        <v>0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11</v>
      </c>
      <c r="AA7" s="141">
        <f t="shared" ca="1" si="4"/>
        <v>11</v>
      </c>
      <c r="AB7" s="142">
        <f t="shared" ca="1" si="2"/>
        <v>11.03</v>
      </c>
    </row>
    <row r="8" spans="1:28" s="120" customFormat="1" ht="18.75" hidden="1" customHeight="1" x14ac:dyDescent="0.35">
      <c r="A8" s="138">
        <f t="shared" ca="1" si="5"/>
        <v>7</v>
      </c>
      <c r="B8" s="143">
        <f t="shared" ca="1" si="6"/>
        <v>7</v>
      </c>
      <c r="C8" s="119">
        <v>4</v>
      </c>
      <c r="D8" s="115" t="str">
        <f>IF('LISTING EQUIPES'!B5="","",'LISTING EQUIPES'!B5)</f>
        <v>AIX EN PROVENCE</v>
      </c>
      <c r="E8" s="115">
        <v>4</v>
      </c>
      <c r="F8" s="134">
        <f ca="1">IF(ISERROR(VLOOKUP(E8,'ETAPE 1'!$C$3:$K$16,7,0)),"",VLOOKUP(E8,'ETAPE 1'!$C$3:$K$16,7,0))</f>
        <v>7</v>
      </c>
      <c r="G8" s="135">
        <f ca="1">IF(ISERROR(VLOOKUP(E8,'ETAPE 1'!$C$3:$K$16,8,0)),"",VLOOKUP(E8,'ETAPE 1'!$C$3:$K$16,8,0))</f>
        <v>2</v>
      </c>
      <c r="H8" s="134" t="str">
        <f>IF(ISERROR(VLOOKUP(E8,'ETAPE 2'!$C$3:$K$16,7,0)),"",VLOOKUP(E8,'ETAPE 2'!$C$3:$K$16,7,0))</f>
        <v/>
      </c>
      <c r="I8" s="135" t="str">
        <f ca="1">IF(ISERROR(VLOOKUP(E8,'ETAPE 2'!$C$3:$K$16,8,0)),"",VLOOKUP(E8,'ETAPE 2'!$C$3:$K$16,8,0))</f>
        <v>0</v>
      </c>
      <c r="J8" s="134" t="str">
        <f>IF(ISERROR(VLOOKUP(E8,'ETAPE 3'!$C$3:$K$16,7,0)),"",VLOOKUP(E8,'ETAPE 3'!$C$3:$K$16,7,0))</f>
        <v/>
      </c>
      <c r="K8" s="135" t="str">
        <f ca="1">IF(ISERROR(VLOOKUP(E8,'ETAPE 3'!$C$3:$K$16,8,0)),"",VLOOKUP(E8,'ETAPE 3'!$C$3:$K$16,8,0))</f>
        <v>0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2</v>
      </c>
      <c r="AA8" s="141">
        <f t="shared" ca="1" si="4"/>
        <v>2</v>
      </c>
      <c r="AB8" s="142">
        <f t="shared" ca="1" si="2"/>
        <v>2.04</v>
      </c>
    </row>
    <row r="9" spans="1:28" s="120" customFormat="1" ht="18.75" hidden="1" customHeight="1" x14ac:dyDescent="0.35">
      <c r="A9" s="138">
        <f t="shared" ca="1" si="5"/>
        <v>8</v>
      </c>
      <c r="B9" s="143">
        <f t="shared" ca="1" si="6"/>
        <v>8</v>
      </c>
      <c r="C9" s="119">
        <v>5</v>
      </c>
      <c r="D9" s="115" t="str">
        <f>IF('LISTING EQUIPES'!B6="","",'LISTING EQUIPES'!B6)</f>
        <v>ECOLE DE L'AIR</v>
      </c>
      <c r="E9" s="121">
        <v>5</v>
      </c>
      <c r="F9" s="134">
        <f ca="1">IF(ISERROR(VLOOKUP(E9,'ETAPE 1'!$C$3:$K$16,7,0)),"",VLOOKUP(E9,'ETAPE 1'!$C$3:$K$16,7,0))</f>
        <v>8</v>
      </c>
      <c r="G9" s="135">
        <f ca="1">IF(ISERROR(VLOOKUP(E9,'ETAPE 1'!$C$3:$K$16,8,0)),"",VLOOKUP(E9,'ETAPE 1'!$C$3:$K$16,8,0))</f>
        <v>0</v>
      </c>
      <c r="H9" s="134" t="str">
        <f>IF(ISERROR(VLOOKUP(E9,'ETAPE 2'!$C$3:$K$16,7,0)),"",VLOOKUP(E9,'ETAPE 2'!$C$3:$K$16,7,0))</f>
        <v/>
      </c>
      <c r="I9" s="135" t="str">
        <f ca="1">IF(ISERROR(VLOOKUP(E9,'ETAPE 2'!$C$3:$K$16,8,0)),"",VLOOKUP(E9,'ETAPE 2'!$C$3:$K$16,8,0))</f>
        <v>0</v>
      </c>
      <c r="J9" s="134" t="str">
        <f>IF(ISERROR(VLOOKUP(E9,'ETAPE 3'!$C$3:$K$16,7,0)),"",VLOOKUP(E9,'ETAPE 3'!$C$3:$K$16,7,0))</f>
        <v/>
      </c>
      <c r="K9" s="135" t="str">
        <f ca="1">IF(ISERROR(VLOOKUP(E9,'ETAPE 3'!$C$3:$K$16,8,0)),"",VLOOKUP(E9,'ETAPE 3'!$C$3:$K$16,8,0))</f>
        <v>0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0</v>
      </c>
      <c r="AA9" s="141">
        <f t="shared" ca="1" si="4"/>
        <v>0</v>
      </c>
      <c r="AB9" s="142">
        <f t="shared" ca="1" si="2"/>
        <v>0.05</v>
      </c>
    </row>
    <row r="10" spans="1:28" s="120" customFormat="1" ht="18.75" hidden="1" customHeight="1" x14ac:dyDescent="0.35">
      <c r="A10" s="138">
        <f t="shared" ca="1" si="5"/>
        <v>2</v>
      </c>
      <c r="B10" s="143">
        <f t="shared" ca="1" si="6"/>
        <v>2</v>
      </c>
      <c r="C10" s="119">
        <v>6</v>
      </c>
      <c r="D10" s="115" t="str">
        <f>IF('LISTING EQUIPES'!B7="","",'LISTING EQUIPES'!B7)</f>
        <v>MIRAMAS</v>
      </c>
      <c r="E10" s="115">
        <v>6</v>
      </c>
      <c r="F10" s="134">
        <f ca="1">IF(ISERROR(VLOOKUP(E10,'ETAPE 1'!$C$3:$K$16,7,0)),"",VLOOKUP(E10,'ETAPE 1'!$C$3:$K$16,7,0))</f>
        <v>2</v>
      </c>
      <c r="G10" s="135">
        <f ca="1">IF(ISERROR(VLOOKUP(E10,'ETAPE 1'!$C$3:$K$16,8,0)),"",VLOOKUP(E10,'ETAPE 1'!$C$3:$K$16,8,0))</f>
        <v>11</v>
      </c>
      <c r="H10" s="134" t="str">
        <f>IF(ISERROR(VLOOKUP(E10,'ETAPE 2'!$C$3:$K$16,7,0)),"",VLOOKUP(E10,'ETAPE 2'!$C$3:$K$16,7,0))</f>
        <v/>
      </c>
      <c r="I10" s="135" t="str">
        <f ca="1">IF(ISERROR(VLOOKUP(E10,'ETAPE 2'!$C$3:$K$16,8,0)),"",VLOOKUP(E10,'ETAPE 2'!$C$3:$K$16,8,0))</f>
        <v>0</v>
      </c>
      <c r="J10" s="134" t="str">
        <f>IF(ISERROR(VLOOKUP(E10,'ETAPE 3'!$C$3:$K$16,7,0)),"",VLOOKUP(E10,'ETAPE 3'!$C$3:$K$16,7,0))</f>
        <v/>
      </c>
      <c r="K10" s="135" t="str">
        <f ca="1">IF(ISERROR(VLOOKUP(E10,'ETAPE 3'!$C$3:$K$16,8,0)),"",VLOOKUP(E10,'ETAPE 3'!$C$3:$K$16,8,0))</f>
        <v>0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11</v>
      </c>
      <c r="AA10" s="141">
        <f t="shared" ca="1" si="4"/>
        <v>11</v>
      </c>
      <c r="AB10" s="142">
        <f t="shared" ca="1" si="2"/>
        <v>11.06</v>
      </c>
    </row>
    <row r="11" spans="1:28" s="120" customFormat="1" ht="18.75" hidden="1" customHeight="1" x14ac:dyDescent="0.35">
      <c r="A11" s="138">
        <f t="shared" ca="1" si="5"/>
        <v>5</v>
      </c>
      <c r="B11" s="143">
        <f t="shared" ca="1" si="6"/>
        <v>5</v>
      </c>
      <c r="C11" s="119">
        <v>7</v>
      </c>
      <c r="D11" s="115" t="str">
        <f>IF('LISTING EQUIPES'!B8="","",'LISTING EQUIPES'!B8)</f>
        <v>AIX GOLF</v>
      </c>
      <c r="E11" s="115">
        <v>7</v>
      </c>
      <c r="F11" s="134">
        <f ca="1">IF(ISERROR(VLOOKUP(E11,'ETAPE 1'!$C$3:$K$16,7,0)),"",VLOOKUP(E11,'ETAPE 1'!$C$3:$K$16,7,0))</f>
        <v>5</v>
      </c>
      <c r="G11" s="135">
        <f ca="1">IF(ISERROR(VLOOKUP(E11,'ETAPE 1'!$C$3:$K$16,8,0)),"",VLOOKUP(E11,'ETAPE 1'!$C$3:$K$16,8,0))</f>
        <v>6</v>
      </c>
      <c r="H11" s="134" t="str">
        <f>IF(ISERROR(VLOOKUP(E11,'ETAPE 2'!$C$3:$K$16,7,0)),"",VLOOKUP(E11,'ETAPE 2'!$C$3:$K$16,7,0))</f>
        <v/>
      </c>
      <c r="I11" s="135" t="str">
        <f ca="1">IF(ISERROR(VLOOKUP(E11,'ETAPE 2'!$C$3:$K$16,8,0)),"",VLOOKUP(E11,'ETAPE 2'!$C$3:$K$16,8,0))</f>
        <v>0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6</v>
      </c>
      <c r="AA11" s="141">
        <f t="shared" ca="1" si="4"/>
        <v>6</v>
      </c>
      <c r="AB11" s="142">
        <f t="shared" ca="1" si="2"/>
        <v>6.07</v>
      </c>
    </row>
    <row r="12" spans="1:28" s="120" customFormat="1" ht="18.75" hidden="1" customHeight="1" x14ac:dyDescent="0.35">
      <c r="A12" s="138">
        <f t="shared" ca="1" si="5"/>
        <v>6</v>
      </c>
      <c r="B12" s="143">
        <f t="shared" ca="1" si="6"/>
        <v>6</v>
      </c>
      <c r="C12" s="119">
        <v>8</v>
      </c>
      <c r="D12" s="115" t="str">
        <f>IF('LISTING EQUIPES'!B9="","",'LISTING EQUIPES'!B9)</f>
        <v>MANVILLE</v>
      </c>
      <c r="E12" s="121">
        <v>8</v>
      </c>
      <c r="F12" s="134">
        <f ca="1">IF(ISERROR(VLOOKUP(E12,'ETAPE 1'!$C$3:$K$16,7,0)),"",VLOOKUP(E12,'ETAPE 1'!$C$3:$K$16,7,0))</f>
        <v>6</v>
      </c>
      <c r="G12" s="135">
        <f ca="1">IF(ISERROR(VLOOKUP(E12,'ETAPE 1'!$C$3:$K$16,8,0)),"",VLOOKUP(E12,'ETAPE 1'!$C$3:$K$16,8,0))</f>
        <v>4</v>
      </c>
      <c r="H12" s="134" t="str">
        <f>IF(ISERROR(VLOOKUP(E12,'ETAPE 2'!$C$3:$K$16,7,0)),"",VLOOKUP(E12,'ETAPE 2'!$C$3:$K$16,7,0))</f>
        <v/>
      </c>
      <c r="I12" s="135" t="str">
        <f ca="1">IF(ISERROR(VLOOKUP(E12,'ETAPE 2'!$C$3:$K$16,8,0)),"",VLOOKUP(E12,'ETAPE 2'!$C$3:$K$16,8,0))</f>
        <v>0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4</v>
      </c>
      <c r="AA12" s="141">
        <f t="shared" ca="1" si="4"/>
        <v>4</v>
      </c>
      <c r="AB12" s="142">
        <f t="shared" ca="1" si="2"/>
        <v>4.08</v>
      </c>
    </row>
    <row r="13" spans="1:28" s="120" customFormat="1" ht="18.75" hidden="1" customHeight="1" x14ac:dyDescent="0.35">
      <c r="A13" s="138">
        <f t="shared" ca="1" si="5"/>
        <v>8</v>
      </c>
      <c r="B13" s="143">
        <f t="shared" ca="1" si="6"/>
        <v>14</v>
      </c>
      <c r="C13" s="119">
        <v>9</v>
      </c>
      <c r="D13" s="115" t="str">
        <f>IF('LISTING EQUIPES'!B10="","",'LISTING EQUIPES'!B10)</f>
        <v/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-999.91</v>
      </c>
    </row>
    <row r="14" spans="1:28" s="120" customFormat="1" ht="18.75" hidden="1" customHeight="1" x14ac:dyDescent="0.35">
      <c r="A14" s="138">
        <f t="shared" ca="1" si="5"/>
        <v>8</v>
      </c>
      <c r="B14" s="143">
        <f t="shared" ca="1" si="6"/>
        <v>13</v>
      </c>
      <c r="C14" s="119">
        <v>10</v>
      </c>
      <c r="D14" s="115" t="str">
        <f>IF('LISTING EQUIPES'!B11="","",'LISTING EQUIPES'!B11)</f>
        <v/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 t="str">
        <f>IF(ISERROR(VLOOKUP(E14,'ETAPE 2'!$C$3:$K$16,7,0)),"",VLOOKUP(E14,'ETAPE 2'!$C$3:$K$16,7,0))</f>
        <v/>
      </c>
      <c r="I14" s="135" t="str">
        <f ca="1">IF(ISERROR(VLOOKUP(E14,'ETAPE 2'!$C$3:$K$16,8,0)),"",VLOOKUP(E14,'ETAPE 2'!$C$3:$K$16,8,0))</f>
        <v>0</v>
      </c>
      <c r="J14" s="134" t="str">
        <f>IF(ISERROR(VLOOKUP(E14,'ETAPE 3'!$C$3:$K$16,7,0)),"",VLOOKUP(E14,'ETAPE 3'!$C$3:$K$16,7,0))</f>
        <v/>
      </c>
      <c r="K14" s="135" t="str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0</v>
      </c>
      <c r="AA14" s="141">
        <f t="shared" ca="1" si="4"/>
        <v>0</v>
      </c>
      <c r="AB14" s="142">
        <f t="shared" ca="1" si="2"/>
        <v>-999.9</v>
      </c>
    </row>
    <row r="15" spans="1:28" ht="18.75" hidden="1" customHeight="1" x14ac:dyDescent="0.35">
      <c r="A15" s="138">
        <f t="shared" ca="1" si="5"/>
        <v>8</v>
      </c>
      <c r="B15" s="143">
        <f t="shared" ca="1" si="6"/>
        <v>12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8</v>
      </c>
      <c r="B16" s="143">
        <f t="shared" ca="1" si="6"/>
        <v>11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8</v>
      </c>
      <c r="B17" s="143">
        <f t="shared" ca="1" si="6"/>
        <v>10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8</v>
      </c>
      <c r="B18" s="143">
        <f t="shared" ca="1" si="6"/>
        <v>9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1</v>
      </c>
      <c r="D21" s="9" t="str">
        <f ca="1">VLOOKUP($A21,$B$5:$Z$18,COLUMN()-1,FALSE)</f>
        <v>LA SALETTE 1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14</v>
      </c>
      <c r="H21" s="134" t="str">
        <f t="shared" ca="1" si="8"/>
        <v/>
      </c>
      <c r="I21" s="135" t="str">
        <f t="shared" ca="1" si="8"/>
        <v>0</v>
      </c>
      <c r="J21" s="134" t="str">
        <f t="shared" ca="1" si="8"/>
        <v/>
      </c>
      <c r="K21" s="135" t="str">
        <f t="shared" ca="1" si="8"/>
        <v>0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14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6</v>
      </c>
      <c r="D22" s="9" t="str">
        <f t="shared" ref="D22:D34" ca="1" si="11">VLOOKUP($A22,$B$5:$Z$18,COLUMN()-1,FALSE)</f>
        <v>MIRAMAS</v>
      </c>
      <c r="E22" s="144" t="str">
        <f ca="1">IF(AND(B22&lt;&gt;"",B21=B22),"Ex aequo","")</f>
        <v/>
      </c>
      <c r="F22" s="134">
        <f t="shared" ca="1" si="8"/>
        <v>2</v>
      </c>
      <c r="G22" s="135">
        <f t="shared" ca="1" si="8"/>
        <v>11</v>
      </c>
      <c r="H22" s="134" t="str">
        <f t="shared" ca="1" si="8"/>
        <v/>
      </c>
      <c r="I22" s="135" t="str">
        <f t="shared" ca="1" si="8"/>
        <v>0</v>
      </c>
      <c r="J22" s="134" t="str">
        <f t="shared" ca="1" si="8"/>
        <v/>
      </c>
      <c r="K22" s="135" t="str">
        <f t="shared" ca="1" si="8"/>
        <v>0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11</v>
      </c>
    </row>
    <row r="23" spans="1:28" ht="18.600000000000001" x14ac:dyDescent="0.35">
      <c r="A23" s="128">
        <v>3</v>
      </c>
      <c r="B23" s="128">
        <f t="shared" ca="1" si="10"/>
        <v>2</v>
      </c>
      <c r="C23" s="128">
        <f t="shared" ca="1" si="7"/>
        <v>3</v>
      </c>
      <c r="D23" s="9" t="str">
        <f t="shared" ca="1" si="11"/>
        <v>LA CABRE D'OR</v>
      </c>
      <c r="E23" s="144" t="str">
        <f t="shared" ref="E23:E34" ca="1" si="12">IF(AND(B23&lt;&gt;"",B22=B23),"Ex aequo","")</f>
        <v>Ex aequo</v>
      </c>
      <c r="F23" s="134">
        <f t="shared" ca="1" si="8"/>
        <v>2</v>
      </c>
      <c r="G23" s="135">
        <f t="shared" ca="1" si="8"/>
        <v>11</v>
      </c>
      <c r="H23" s="134" t="str">
        <f t="shared" ca="1" si="8"/>
        <v/>
      </c>
      <c r="I23" s="135" t="str">
        <f t="shared" ca="1" si="8"/>
        <v>0</v>
      </c>
      <c r="J23" s="134" t="str">
        <f t="shared" ca="1" si="8"/>
        <v/>
      </c>
      <c r="K23" s="135" t="str">
        <f t="shared" ca="1" si="8"/>
        <v>0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11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2</v>
      </c>
      <c r="D24" s="9" t="str">
        <f t="shared" ca="1" si="11"/>
        <v>LA SALETTE 2</v>
      </c>
      <c r="E24" s="144" t="str">
        <f t="shared" ca="1" si="12"/>
        <v/>
      </c>
      <c r="F24" s="134">
        <f t="shared" ca="1" si="8"/>
        <v>4</v>
      </c>
      <c r="G24" s="135">
        <f t="shared" ca="1" si="8"/>
        <v>8</v>
      </c>
      <c r="H24" s="134" t="str">
        <f t="shared" ca="1" si="8"/>
        <v/>
      </c>
      <c r="I24" s="135" t="str">
        <f t="shared" ca="1" si="8"/>
        <v>0</v>
      </c>
      <c r="J24" s="134" t="str">
        <f t="shared" ca="1" si="8"/>
        <v/>
      </c>
      <c r="K24" s="135" t="str">
        <f t="shared" ca="1" si="8"/>
        <v>0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8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7</v>
      </c>
      <c r="D25" s="9" t="str">
        <f t="shared" ca="1" si="11"/>
        <v>AIX GOLF</v>
      </c>
      <c r="E25" s="144" t="str">
        <f t="shared" ca="1" si="12"/>
        <v/>
      </c>
      <c r="F25" s="134">
        <f t="shared" ca="1" si="8"/>
        <v>5</v>
      </c>
      <c r="G25" s="135">
        <f t="shared" ca="1" si="8"/>
        <v>6</v>
      </c>
      <c r="H25" s="134" t="str">
        <f t="shared" ca="1" si="8"/>
        <v/>
      </c>
      <c r="I25" s="135" t="str">
        <f t="shared" ca="1" si="8"/>
        <v>0</v>
      </c>
      <c r="J25" s="134" t="str">
        <f t="shared" ca="1" si="8"/>
        <v/>
      </c>
      <c r="K25" s="135" t="str">
        <f t="shared" ca="1" si="8"/>
        <v>0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6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8</v>
      </c>
      <c r="D26" s="9" t="str">
        <f t="shared" ca="1" si="11"/>
        <v>MANVILLE</v>
      </c>
      <c r="E26" s="144" t="str">
        <f t="shared" ca="1" si="12"/>
        <v/>
      </c>
      <c r="F26" s="134">
        <f ca="1">IF($C26="","",VLOOKUP($A26,$B$5:$Z$18,COLUMN()-1,FALSE))</f>
        <v>6</v>
      </c>
      <c r="G26" s="135">
        <f t="shared" ref="G26:Z26" ca="1" si="13">IF($C26="","",VLOOKUP($A26,$B$5:$Z$18,COLUMN()-1,FALSE))</f>
        <v>4</v>
      </c>
      <c r="H26" s="134" t="str">
        <f t="shared" ca="1" si="13"/>
        <v/>
      </c>
      <c r="I26" s="135" t="str">
        <f t="shared" ca="1" si="13"/>
        <v>0</v>
      </c>
      <c r="J26" s="134" t="str">
        <f t="shared" ca="1" si="13"/>
        <v/>
      </c>
      <c r="K26" s="135" t="str">
        <f t="shared" ca="1" si="13"/>
        <v>0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4</v>
      </c>
    </row>
    <row r="27" spans="1:28" ht="18.600000000000001" x14ac:dyDescent="0.35">
      <c r="A27" s="128">
        <v>7</v>
      </c>
      <c r="B27" s="128">
        <f t="shared" ca="1" si="10"/>
        <v>7</v>
      </c>
      <c r="C27" s="128">
        <f t="shared" ca="1" si="7"/>
        <v>4</v>
      </c>
      <c r="D27" s="9" t="str">
        <f t="shared" ca="1" si="11"/>
        <v>AIX EN PROVENCE</v>
      </c>
      <c r="E27" s="144" t="str">
        <f t="shared" ca="1" si="12"/>
        <v/>
      </c>
      <c r="F27" s="134">
        <f t="shared" ref="F27:U34" ca="1" si="14">IF($C27="","",VLOOKUP($A27,$B$5:$Z$18,COLUMN()-1,FALSE))</f>
        <v>7</v>
      </c>
      <c r="G27" s="135">
        <f t="shared" ca="1" si="14"/>
        <v>2</v>
      </c>
      <c r="H27" s="134" t="str">
        <f t="shared" ca="1" si="14"/>
        <v/>
      </c>
      <c r="I27" s="135" t="str">
        <f t="shared" ca="1" si="14"/>
        <v>0</v>
      </c>
      <c r="J27" s="134" t="str">
        <f t="shared" ca="1" si="14"/>
        <v/>
      </c>
      <c r="K27" s="135" t="str">
        <f t="shared" ca="1" si="14"/>
        <v>0</v>
      </c>
      <c r="L27" s="134" t="str">
        <f t="shared" ca="1" si="14"/>
        <v/>
      </c>
      <c r="M27" s="135" t="str">
        <f t="shared" ca="1" si="14"/>
        <v>0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2</v>
      </c>
    </row>
    <row r="28" spans="1:28" ht="18.600000000000001" x14ac:dyDescent="0.35">
      <c r="A28" s="128">
        <v>8</v>
      </c>
      <c r="B28" s="128">
        <f t="shared" ca="1" si="10"/>
        <v>8</v>
      </c>
      <c r="C28" s="128">
        <f t="shared" ca="1" si="7"/>
        <v>5</v>
      </c>
      <c r="D28" s="9" t="str">
        <f t="shared" ca="1" si="11"/>
        <v>ECOLE DE L'AIR</v>
      </c>
      <c r="E28" s="144" t="str">
        <f t="shared" ca="1" si="12"/>
        <v/>
      </c>
      <c r="F28" s="134">
        <f t="shared" ca="1" si="14"/>
        <v>8</v>
      </c>
      <c r="G28" s="135">
        <f t="shared" ca="1" si="14"/>
        <v>0</v>
      </c>
      <c r="H28" s="134" t="str">
        <f t="shared" ca="1" si="14"/>
        <v/>
      </c>
      <c r="I28" s="135" t="str">
        <f t="shared" ca="1" si="14"/>
        <v>0</v>
      </c>
      <c r="J28" s="134" t="str">
        <f t="shared" ca="1" si="14"/>
        <v/>
      </c>
      <c r="K28" s="135" t="str">
        <f t="shared" ca="1" si="14"/>
        <v>0</v>
      </c>
      <c r="L28" s="134" t="str">
        <f t="shared" ca="1" si="14"/>
        <v/>
      </c>
      <c r="M28" s="135" t="str">
        <f t="shared" ca="1" si="14"/>
        <v>0</v>
      </c>
      <c r="N28" s="134" t="str">
        <f t="shared" ca="1" si="14"/>
        <v/>
      </c>
      <c r="O28" s="135" t="str">
        <f t="shared" ca="1" si="14"/>
        <v>0</v>
      </c>
      <c r="P28" s="134" t="str">
        <f t="shared" ca="1" si="14"/>
        <v/>
      </c>
      <c r="Q28" s="135" t="str">
        <f t="shared" ca="1" si="14"/>
        <v>0</v>
      </c>
      <c r="R28" s="134" t="str">
        <f t="shared" ca="1" si="14"/>
        <v/>
      </c>
      <c r="S28" s="135" t="str">
        <f t="shared" ca="1" si="14"/>
        <v>0</v>
      </c>
      <c r="T28" s="134" t="str">
        <f t="shared" ca="1" si="14"/>
        <v/>
      </c>
      <c r="U28" s="135" t="str">
        <f t="shared" ca="1" si="14"/>
        <v>0</v>
      </c>
      <c r="V28" s="134" t="str">
        <f t="shared" ca="1" si="15"/>
        <v/>
      </c>
      <c r="W28" s="135" t="str">
        <f t="shared" ca="1" si="15"/>
        <v>0</v>
      </c>
      <c r="X28" s="134" t="str">
        <f t="shared" ca="1" si="15"/>
        <v/>
      </c>
      <c r="Y28" s="135" t="str">
        <f t="shared" ca="1" si="15"/>
        <v>0</v>
      </c>
      <c r="Z28" s="108">
        <f t="shared" ca="1" si="15"/>
        <v>0</v>
      </c>
    </row>
    <row r="29" spans="1:28" ht="18.600000000000001" x14ac:dyDescent="0.35">
      <c r="A29" s="128">
        <v>9</v>
      </c>
      <c r="B29" s="128" t="str">
        <f t="shared" ca="1" si="10"/>
        <v/>
      </c>
      <c r="C29" s="128" t="str">
        <f t="shared" ca="1" si="7"/>
        <v/>
      </c>
      <c r="D29" s="9" t="str">
        <f t="shared" ca="1" si="11"/>
        <v/>
      </c>
      <c r="E29" s="144" t="str">
        <f t="shared" ca="1" si="12"/>
        <v/>
      </c>
      <c r="F29" s="134" t="str">
        <f t="shared" ca="1" si="14"/>
        <v/>
      </c>
      <c r="G29" s="135" t="str">
        <f t="shared" ca="1" si="14"/>
        <v/>
      </c>
      <c r="H29" s="134" t="str">
        <f t="shared" ca="1" si="14"/>
        <v/>
      </c>
      <c r="I29" s="135" t="str">
        <f t="shared" ca="1" si="14"/>
        <v/>
      </c>
      <c r="J29" s="134" t="str">
        <f t="shared" ca="1" si="14"/>
        <v/>
      </c>
      <c r="K29" s="135" t="str">
        <f t="shared" ca="1" si="14"/>
        <v/>
      </c>
      <c r="L29" s="134" t="str">
        <f t="shared" ca="1" si="14"/>
        <v/>
      </c>
      <c r="M29" s="135" t="str">
        <f t="shared" ca="1" si="14"/>
        <v/>
      </c>
      <c r="N29" s="134" t="str">
        <f t="shared" ca="1" si="14"/>
        <v/>
      </c>
      <c r="O29" s="135" t="str">
        <f t="shared" ca="1" si="14"/>
        <v/>
      </c>
      <c r="P29" s="134" t="str">
        <f t="shared" ca="1" si="14"/>
        <v/>
      </c>
      <c r="Q29" s="135" t="str">
        <f t="shared" ca="1" si="14"/>
        <v/>
      </c>
      <c r="R29" s="134" t="str">
        <f t="shared" ca="1" si="14"/>
        <v/>
      </c>
      <c r="S29" s="135" t="str">
        <f t="shared" ca="1" si="14"/>
        <v/>
      </c>
      <c r="T29" s="134" t="str">
        <f t="shared" ca="1" si="14"/>
        <v/>
      </c>
      <c r="U29" s="135" t="str">
        <f t="shared" ca="1" si="14"/>
        <v/>
      </c>
      <c r="V29" s="134" t="str">
        <f t="shared" ca="1" si="15"/>
        <v/>
      </c>
      <c r="W29" s="135" t="str">
        <f t="shared" ca="1" si="15"/>
        <v/>
      </c>
      <c r="X29" s="134" t="str">
        <f t="shared" ca="1" si="15"/>
        <v/>
      </c>
      <c r="Y29" s="135" t="str">
        <f t="shared" ca="1" si="15"/>
        <v/>
      </c>
      <c r="Z29" s="108" t="str">
        <f t="shared" ca="1" si="15"/>
        <v/>
      </c>
    </row>
    <row r="30" spans="1:28" ht="18.600000000000001" x14ac:dyDescent="0.35">
      <c r="A30" s="128">
        <v>10</v>
      </c>
      <c r="B30" s="128" t="str">
        <f t="shared" ca="1" si="10"/>
        <v/>
      </c>
      <c r="C30" s="128" t="str">
        <f t="shared" ca="1" si="7"/>
        <v/>
      </c>
      <c r="D30" s="9" t="str">
        <f t="shared" ca="1" si="11"/>
        <v/>
      </c>
      <c r="E30" s="144" t="str">
        <f t="shared" ca="1" si="12"/>
        <v/>
      </c>
      <c r="F30" s="134" t="str">
        <f t="shared" ca="1" si="14"/>
        <v/>
      </c>
      <c r="G30" s="135" t="str">
        <f t="shared" ca="1" si="14"/>
        <v/>
      </c>
      <c r="H30" s="134" t="str">
        <f t="shared" ca="1" si="14"/>
        <v/>
      </c>
      <c r="I30" s="135" t="str">
        <f t="shared" ca="1" si="14"/>
        <v/>
      </c>
      <c r="J30" s="134" t="str">
        <f t="shared" ca="1" si="14"/>
        <v/>
      </c>
      <c r="K30" s="135" t="str">
        <f t="shared" ca="1" si="14"/>
        <v/>
      </c>
      <c r="L30" s="134" t="str">
        <f t="shared" ca="1" si="14"/>
        <v/>
      </c>
      <c r="M30" s="135" t="str">
        <f t="shared" ca="1" si="14"/>
        <v/>
      </c>
      <c r="N30" s="134" t="str">
        <f t="shared" ca="1" si="14"/>
        <v/>
      </c>
      <c r="O30" s="135" t="str">
        <f t="shared" ca="1" si="14"/>
        <v/>
      </c>
      <c r="P30" s="134" t="str">
        <f t="shared" ca="1" si="14"/>
        <v/>
      </c>
      <c r="Q30" s="135" t="str">
        <f t="shared" ca="1" si="14"/>
        <v/>
      </c>
      <c r="R30" s="134" t="str">
        <f t="shared" ca="1" si="14"/>
        <v/>
      </c>
      <c r="S30" s="135" t="str">
        <f t="shared" ca="1" si="14"/>
        <v/>
      </c>
      <c r="T30" s="134" t="str">
        <f t="shared" ca="1" si="14"/>
        <v/>
      </c>
      <c r="U30" s="135" t="str">
        <f t="shared" ca="1" si="14"/>
        <v/>
      </c>
      <c r="V30" s="134" t="str">
        <f t="shared" ca="1" si="15"/>
        <v/>
      </c>
      <c r="W30" s="135" t="str">
        <f t="shared" ca="1" si="15"/>
        <v/>
      </c>
      <c r="X30" s="134" t="str">
        <f t="shared" ca="1" si="15"/>
        <v/>
      </c>
      <c r="Y30" s="135" t="str">
        <f t="shared" ca="1" si="15"/>
        <v/>
      </c>
      <c r="Z30" s="108" t="str">
        <f t="shared" ca="1" si="15"/>
        <v/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ht="14.45" x14ac:dyDescent="0.35">
      <c r="A35" s="7"/>
      <c r="B35" s="7"/>
    </row>
    <row r="36" spans="1:26" ht="14.45" x14ac:dyDescent="0.35">
      <c r="A36" s="7"/>
      <c r="B36" s="7"/>
      <c r="D36" s="152"/>
    </row>
    <row r="37" spans="1:26" ht="14.45" x14ac:dyDescent="0.35">
      <c r="A37" s="7"/>
      <c r="B37" s="7"/>
    </row>
    <row r="38" spans="1:26" ht="14.45" x14ac:dyDescent="0.35">
      <c r="A38" s="7"/>
      <c r="B38" s="7"/>
    </row>
    <row r="39" spans="1:26" ht="14.45" x14ac:dyDescent="0.35">
      <c r="A39" s="7"/>
      <c r="B39" s="7"/>
    </row>
    <row r="40" spans="1:26" ht="14.45" x14ac:dyDescent="0.35">
      <c r="A40" s="7"/>
      <c r="B40" s="7"/>
    </row>
    <row r="41" spans="1:26" ht="14.45" x14ac:dyDescent="0.35">
      <c r="A41" s="7"/>
      <c r="B41" s="7"/>
    </row>
    <row r="42" spans="1:26" ht="14.45" x14ac:dyDescent="0.35">
      <c r="A42" s="7"/>
      <c r="B42" s="7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41679</v>
      </c>
      <c r="AY3" s="198"/>
      <c r="AZ3" s="198"/>
      <c r="BA3" s="19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82" t="s">
        <v>93</v>
      </c>
      <c r="AS4" s="183"/>
      <c r="AT4" s="70" t="s">
        <v>95</v>
      </c>
      <c r="AU4" s="71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110</v>
      </c>
      <c r="BA4" s="180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41714</v>
      </c>
      <c r="AY3" s="198"/>
      <c r="AZ3" s="198"/>
      <c r="BA3" s="19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82" t="s">
        <v>93</v>
      </c>
      <c r="AS4" s="183"/>
      <c r="AT4" s="70" t="s">
        <v>95</v>
      </c>
      <c r="AU4" s="109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110</v>
      </c>
      <c r="BA4" s="180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ht="14.45" x14ac:dyDescent="0.3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ht="14.45" x14ac:dyDescent="0.3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ht="14.45" x14ac:dyDescent="0.3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ht="14.45" x14ac:dyDescent="0.3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ht="14.45" x14ac:dyDescent="0.3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9" sqref="B9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145</v>
      </c>
      <c r="B1" s="136" t="s">
        <v>149</v>
      </c>
      <c r="C1" s="8"/>
      <c r="D1" s="8"/>
      <c r="E1" s="8"/>
    </row>
    <row r="2" spans="1:5" ht="36" x14ac:dyDescent="0.35">
      <c r="A2" s="137">
        <v>1</v>
      </c>
      <c r="B2" s="151" t="s">
        <v>151</v>
      </c>
    </row>
    <row r="3" spans="1:5" ht="36" x14ac:dyDescent="0.35">
      <c r="A3" s="137">
        <v>2</v>
      </c>
      <c r="B3" s="151" t="s">
        <v>152</v>
      </c>
    </row>
    <row r="4" spans="1:5" ht="36" x14ac:dyDescent="0.35">
      <c r="A4" s="137">
        <v>3</v>
      </c>
      <c r="B4" s="151" t="s">
        <v>154</v>
      </c>
    </row>
    <row r="5" spans="1:5" ht="36" x14ac:dyDescent="0.35">
      <c r="A5" s="137">
        <v>4</v>
      </c>
      <c r="B5" s="151" t="s">
        <v>153</v>
      </c>
    </row>
    <row r="6" spans="1:5" ht="36" x14ac:dyDescent="0.35">
      <c r="A6" s="137">
        <v>5</v>
      </c>
      <c r="B6" s="151" t="s">
        <v>155</v>
      </c>
    </row>
    <row r="7" spans="1:5" ht="36" x14ac:dyDescent="0.35">
      <c r="A7" s="137">
        <v>6</v>
      </c>
      <c r="B7" s="151" t="s">
        <v>156</v>
      </c>
    </row>
    <row r="8" spans="1:5" ht="36" x14ac:dyDescent="0.35">
      <c r="A8" s="137">
        <v>7</v>
      </c>
      <c r="B8" s="151" t="s">
        <v>157</v>
      </c>
    </row>
    <row r="9" spans="1:5" ht="36" x14ac:dyDescent="0.35">
      <c r="A9" s="137">
        <v>8</v>
      </c>
      <c r="B9" s="151" t="s">
        <v>158</v>
      </c>
    </row>
    <row r="10" spans="1:5" ht="36" x14ac:dyDescent="0.35">
      <c r="A10" s="137">
        <v>9</v>
      </c>
      <c r="B10" s="151"/>
    </row>
    <row r="11" spans="1:5" ht="36" x14ac:dyDescent="0.35">
      <c r="A11" s="137">
        <v>10</v>
      </c>
      <c r="B11" s="151"/>
    </row>
    <row r="12" spans="1:5" ht="36" x14ac:dyDescent="0.2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75" zoomScaleNormal="75" workbookViewId="0">
      <pane ySplit="2" topLeftCell="A3" activePane="bottomLeft" state="frozen"/>
      <selection pane="bottomLeft" activeCell="F10" sqref="F10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159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>
        <v>40</v>
      </c>
      <c r="E3" s="147">
        <v>52</v>
      </c>
      <c r="F3" s="148">
        <v>36</v>
      </c>
      <c r="G3" s="123">
        <f>SUM(D3:F3)</f>
        <v>128</v>
      </c>
      <c r="H3" s="124">
        <f t="shared" ref="H3:H16" si="0">IF(G3=0,"",RANK(G3,$G$3:$G$17,1))</f>
        <v>7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>
        <v>44</v>
      </c>
      <c r="E4" s="147">
        <v>58</v>
      </c>
      <c r="F4" s="148">
        <v>56</v>
      </c>
      <c r="G4" s="123">
        <f t="shared" ref="G4:G16" si="2">SUM(D4:F4)</f>
        <v>158</v>
      </c>
      <c r="H4" s="124">
        <f t="shared" si="0"/>
        <v>10</v>
      </c>
      <c r="I4" s="124">
        <f t="shared" ca="1" si="1"/>
        <v>4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8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LA CABRE D'OR</v>
      </c>
      <c r="C5" s="145">
        <v>3</v>
      </c>
      <c r="D5" s="149">
        <v>45</v>
      </c>
      <c r="E5" s="147">
        <v>51</v>
      </c>
      <c r="F5" s="148">
        <v>59</v>
      </c>
      <c r="G5" s="123">
        <f t="shared" si="2"/>
        <v>155</v>
      </c>
      <c r="H5" s="124">
        <f t="shared" si="0"/>
        <v>8</v>
      </c>
      <c r="I5" s="124">
        <f t="shared" ca="1" si="1"/>
        <v>2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11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>
        <v>64</v>
      </c>
      <c r="E6" s="147">
        <v>63</v>
      </c>
      <c r="F6" s="148">
        <v>52</v>
      </c>
      <c r="G6" s="123">
        <f t="shared" si="2"/>
        <v>179</v>
      </c>
      <c r="H6" s="124">
        <f t="shared" si="0"/>
        <v>13</v>
      </c>
      <c r="I6" s="124">
        <f t="shared" ca="1" si="1"/>
        <v>7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2</v>
      </c>
      <c r="K6" s="126" t="s">
        <v>27</v>
      </c>
    </row>
    <row r="7" spans="1:13" s="127" customFormat="1" ht="21" x14ac:dyDescent="0.35">
      <c r="B7" s="122" t="str">
        <f>VLOOKUP(C7,'LISTING EQUIPES'!$A$2:$B$15,2)</f>
        <v>ECOLE DE L'AIR</v>
      </c>
      <c r="C7" s="145">
        <v>5</v>
      </c>
      <c r="D7" s="149">
        <v>62</v>
      </c>
      <c r="E7" s="147">
        <v>63</v>
      </c>
      <c r="F7" s="148">
        <v>65</v>
      </c>
      <c r="G7" s="123">
        <f t="shared" si="2"/>
        <v>190</v>
      </c>
      <c r="H7" s="124">
        <f t="shared" si="0"/>
        <v>14</v>
      </c>
      <c r="I7" s="124">
        <f t="shared" ca="1" si="1"/>
        <v>8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48</v>
      </c>
      <c r="E8" s="147">
        <v>52</v>
      </c>
      <c r="F8" s="148">
        <v>55</v>
      </c>
      <c r="G8" s="123">
        <f t="shared" si="2"/>
        <v>155</v>
      </c>
      <c r="H8" s="124">
        <f t="shared" si="0"/>
        <v>8</v>
      </c>
      <c r="I8" s="124">
        <f t="shared" ca="1" si="1"/>
        <v>2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11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</v>
      </c>
      <c r="C9" s="145">
        <v>7</v>
      </c>
      <c r="D9" s="149">
        <v>53</v>
      </c>
      <c r="E9" s="147">
        <v>58</v>
      </c>
      <c r="F9" s="148">
        <v>50</v>
      </c>
      <c r="G9" s="123">
        <f t="shared" si="2"/>
        <v>161</v>
      </c>
      <c r="H9" s="124">
        <f t="shared" si="0"/>
        <v>11</v>
      </c>
      <c r="I9" s="124">
        <f t="shared" ca="1" si="1"/>
        <v>5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6</v>
      </c>
      <c r="K9" s="126" t="s">
        <v>27</v>
      </c>
    </row>
    <row r="10" spans="1:13" s="127" customFormat="1" ht="21" x14ac:dyDescent="0.35">
      <c r="B10" s="122" t="str">
        <f>VLOOKUP(C10,'LISTING EQUIPES'!$A$2:$B$15,2)</f>
        <v>MANVILLE</v>
      </c>
      <c r="C10" s="145">
        <v>8</v>
      </c>
      <c r="D10" s="149">
        <v>39</v>
      </c>
      <c r="E10" s="147">
        <v>44</v>
      </c>
      <c r="F10" s="148">
        <v>83</v>
      </c>
      <c r="G10" s="123">
        <f t="shared" si="2"/>
        <v>166</v>
      </c>
      <c r="H10" s="124">
        <f t="shared" si="0"/>
        <v>12</v>
      </c>
      <c r="I10" s="124">
        <f t="shared" ca="1" si="1"/>
        <v>6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4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135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LA CABRE D'OR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ECOLE DE L'AIR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MANVILLE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137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LA CABRE D'OR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ECOLE DE L'AIR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MANVILLE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138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LA CABRE D'OR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ECOLE DE L'AIR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MANVILLE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139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LA SALETTE 1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LA SALETTE 2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LA CABRE D'OR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ECOLE DE L'AIR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MANVILLE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2017-01-09T15:47:56Z</cp:lastPrinted>
  <dcterms:created xsi:type="dcterms:W3CDTF">2013-11-13T16:24:54Z</dcterms:created>
  <dcterms:modified xsi:type="dcterms:W3CDTF">2021-11-25T09:40:07Z</dcterms:modified>
</cp:coreProperties>
</file>