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 firstSheet="1" activeTab="3"/>
  </bookViews>
  <sheets>
    <sheet name="Composition des équipes (2)" sheetId="6" state="hidden" r:id="rId1"/>
    <sheet name="Composition des équipes" sheetId="5" r:id="rId2"/>
    <sheet name="Départs" sheetId="1" r:id="rId3"/>
    <sheet name="Résultats" sheetId="2" r:id="rId4"/>
    <sheet name="Classement Général" sheetId="3" r:id="rId5"/>
    <sheet name="Feuille compo Greensome" sheetId="4" r:id="rId6"/>
    <sheet name="Feuil1" sheetId="7" r:id="rId7"/>
  </sheets>
  <definedNames>
    <definedName name="_xlnm._FilterDatabase" localSheetId="4" hidden="1">'Classement Général'!$B$1:$E$1</definedName>
    <definedName name="_xlnm._FilterDatabase" localSheetId="1" hidden="1">'Composition des équipes'!$D$19:$L$38</definedName>
    <definedName name="_xlnm._FilterDatabase" localSheetId="0" hidden="1">'Composition des équipes (2)'!$D$19:$L$38</definedName>
    <definedName name="Print_Area" localSheetId="0">'Composition des équipes (2)'!$A$1:$H$18</definedName>
    <definedName name="Print_Area" localSheetId="2">Départs!$F$4:$I$18</definedName>
    <definedName name="Print_Area" localSheetId="5">'Feuille compo Greensome'!$A$1:$K$12</definedName>
    <definedName name="_xlnm.Print_Area" localSheetId="4">'Classement Général'!$A$1:$E$5</definedName>
    <definedName name="_xlnm.Print_Area" localSheetId="1">'Composition des équipes'!$A$1:$K$17</definedName>
    <definedName name="_xlnm.Print_Area" localSheetId="2">Départs!$A$1:$I$18</definedName>
    <definedName name="_xlnm.Print_Area" localSheetId="3">Résultats!$A$1:$J$28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5" l="1"/>
  <c r="D13" i="5"/>
  <c r="D14" i="5"/>
  <c r="D15" i="5"/>
  <c r="D16" i="5"/>
  <c r="D17" i="5"/>
  <c r="M16" i="5" l="1"/>
  <c r="AE28" i="6" l="1"/>
  <c r="AB28" i="6"/>
  <c r="Y28" i="6"/>
  <c r="V28" i="6"/>
  <c r="J48" i="6"/>
  <c r="AE27" i="6"/>
  <c r="AB27" i="6"/>
  <c r="Y27" i="6"/>
  <c r="V27" i="6"/>
  <c r="J47" i="6"/>
  <c r="AE26" i="6"/>
  <c r="AB26" i="6"/>
  <c r="Y26" i="6"/>
  <c r="V26" i="6"/>
  <c r="J46" i="6"/>
  <c r="AE25" i="6"/>
  <c r="AB25" i="6"/>
  <c r="Y25" i="6"/>
  <c r="V25" i="6"/>
  <c r="J45" i="6"/>
  <c r="AE24" i="6"/>
  <c r="AB24" i="6"/>
  <c r="Y24" i="6"/>
  <c r="V24" i="6"/>
  <c r="J44" i="6"/>
  <c r="AE23" i="6"/>
  <c r="AB23" i="6"/>
  <c r="Y23" i="6"/>
  <c r="V23" i="6"/>
  <c r="J43" i="6"/>
  <c r="M17" i="5" l="1"/>
  <c r="M15" i="5"/>
  <c r="M14" i="5"/>
  <c r="M13" i="5"/>
  <c r="M12" i="5"/>
  <c r="J17" i="5"/>
  <c r="J16" i="5"/>
  <c r="J15" i="5"/>
  <c r="J14" i="5"/>
  <c r="J13" i="5"/>
  <c r="J12" i="5"/>
  <c r="G17" i="5"/>
  <c r="G16" i="5"/>
  <c r="G15" i="5"/>
  <c r="G14" i="5"/>
  <c r="G13" i="5"/>
  <c r="G12" i="5"/>
  <c r="A13" i="5"/>
  <c r="A14" i="5"/>
  <c r="A15" i="5"/>
  <c r="A16" i="5"/>
  <c r="A17" i="5"/>
  <c r="A12" i="5"/>
  <c r="K21" i="2" a="1"/>
  <c r="K21" i="2" s="1"/>
  <c r="K20" i="2"/>
  <c r="K19" i="2"/>
  <c r="K6" i="2" a="1"/>
  <c r="K6" i="2" s="1"/>
  <c r="K5" i="2"/>
  <c r="J8" i="2" s="1"/>
  <c r="K4" i="2"/>
  <c r="E36" i="2" a="1"/>
  <c r="E36" i="2" s="1"/>
  <c r="E35" i="2"/>
  <c r="E34" i="2"/>
  <c r="E21" i="2" a="1"/>
  <c r="E21" i="2" s="1"/>
  <c r="E20" i="2"/>
  <c r="E19" i="2"/>
  <c r="E4" i="2"/>
  <c r="E6" i="2" a="1"/>
  <c r="E6" i="2" s="1"/>
  <c r="E5" i="2"/>
  <c r="D5" i="3"/>
  <c r="D4" i="3"/>
  <c r="D8" i="2" l="1"/>
  <c r="J23" i="2"/>
  <c r="D38" i="2"/>
  <c r="D23" i="2"/>
  <c r="J13" i="2"/>
  <c r="E4" i="3" s="1"/>
  <c r="J28" i="2" l="1"/>
  <c r="E5" i="3" s="1"/>
  <c r="D43" i="2"/>
  <c r="D28" i="2"/>
  <c r="E2" i="3" s="1"/>
  <c r="D13" i="2"/>
  <c r="E3" i="3" s="1"/>
</calcChain>
</file>

<file path=xl/sharedStrings.xml><?xml version="1.0" encoding="utf-8"?>
<sst xmlns="http://schemas.openxmlformats.org/spreadsheetml/2006/main" count="345" uniqueCount="168">
  <si>
    <t xml:space="preserve">réunion des capitaines </t>
  </si>
  <si>
    <t>CD13 - J1</t>
  </si>
  <si>
    <t>CD84 - J1</t>
  </si>
  <si>
    <t>CD04 - J1</t>
  </si>
  <si>
    <t>CD84 - J2</t>
  </si>
  <si>
    <t>CD04 - J2</t>
  </si>
  <si>
    <t>CD13- J3</t>
  </si>
  <si>
    <t>CD84 - J3</t>
  </si>
  <si>
    <t>CD04 - J3</t>
  </si>
  <si>
    <t>CD13 - J4</t>
  </si>
  <si>
    <t>CD84 - J4</t>
  </si>
  <si>
    <t>CD04 - J4</t>
  </si>
  <si>
    <t>CD83 - J3</t>
  </si>
  <si>
    <t>CD83 - J2</t>
  </si>
  <si>
    <t>CD83 - J1</t>
  </si>
  <si>
    <t>CD83 - J4</t>
  </si>
  <si>
    <t>CD06</t>
  </si>
  <si>
    <t>nom</t>
  </si>
  <si>
    <t>prénom</t>
  </si>
  <si>
    <t>score</t>
  </si>
  <si>
    <t>Total 3 meilleurs scores dont au moins une fille</t>
  </si>
  <si>
    <t>Greensome Bleu</t>
  </si>
  <si>
    <t>Greensome après-midi</t>
  </si>
  <si>
    <t>CD04</t>
  </si>
  <si>
    <t>simple matin</t>
  </si>
  <si>
    <t>nom prénom</t>
  </si>
  <si>
    <t>TOTAL FINAL</t>
  </si>
  <si>
    <t>CD13</t>
  </si>
  <si>
    <t>CD83</t>
  </si>
  <si>
    <t>Greensome Vert</t>
  </si>
  <si>
    <t>Greensome</t>
  </si>
  <si>
    <t>Simple</t>
  </si>
  <si>
    <t xml:space="preserve">TOTAL </t>
  </si>
  <si>
    <t>Départs simples - matin</t>
  </si>
  <si>
    <t>CD1 - bleu</t>
  </si>
  <si>
    <t>CD2 - vert</t>
  </si>
  <si>
    <t>CD3 - vert</t>
  </si>
  <si>
    <t>CD3 - bleu</t>
  </si>
  <si>
    <t>CD2 -bleu</t>
  </si>
  <si>
    <t>CD5 - vert</t>
  </si>
  <si>
    <t>CD5 - bleu</t>
  </si>
  <si>
    <t>CD4 - bleu</t>
  </si>
  <si>
    <t>CD4 - vert</t>
  </si>
  <si>
    <t>CD13 - J2</t>
  </si>
  <si>
    <t>CD1 - vert</t>
  </si>
  <si>
    <t>Composition des Greensomes</t>
  </si>
  <si>
    <t>CD</t>
  </si>
  <si>
    <r>
      <t xml:space="preserve">Départs greensomes - après midi
</t>
    </r>
    <r>
      <rPr>
        <i/>
        <sz val="12"/>
        <color indexed="8"/>
        <rFont val="Calibri"/>
        <family val="2"/>
      </rPr>
      <t>départs en fonction du classement du matin</t>
    </r>
  </si>
  <si>
    <t>Fille</t>
  </si>
  <si>
    <t>Garçon</t>
  </si>
  <si>
    <t>Sexe</t>
  </si>
  <si>
    <t>Nom</t>
  </si>
  <si>
    <t>Prénom</t>
  </si>
  <si>
    <t>Nom Prénom</t>
  </si>
  <si>
    <t>SAYAH</t>
  </si>
  <si>
    <t>Matis</t>
  </si>
  <si>
    <t>GANTOIS</t>
  </si>
  <si>
    <t>Adrien</t>
  </si>
  <si>
    <t>GRANGIER</t>
  </si>
  <si>
    <t>Julian</t>
  </si>
  <si>
    <t>VINGERHOEDS</t>
  </si>
  <si>
    <t>Eveline</t>
  </si>
  <si>
    <t>Cerise</t>
  </si>
  <si>
    <t>MESSELIS</t>
  </si>
  <si>
    <t>Maira</t>
  </si>
  <si>
    <t>COSTE</t>
  </si>
  <si>
    <t>CALZADA</t>
  </si>
  <si>
    <t>Emilien</t>
  </si>
  <si>
    <t>PARROCEL</t>
  </si>
  <si>
    <t>Loris</t>
  </si>
  <si>
    <t xml:space="preserve">CAPECCHI </t>
  </si>
  <si>
    <t>Mathieu</t>
  </si>
  <si>
    <t>Chloé</t>
  </si>
  <si>
    <t>CAMBOURIAN</t>
  </si>
  <si>
    <t>BRUN</t>
  </si>
  <si>
    <t>Tobias</t>
  </si>
  <si>
    <t>STUCKEY</t>
  </si>
  <si>
    <t>Peter</t>
  </si>
  <si>
    <t>SANTOS</t>
  </si>
  <si>
    <t>Victor</t>
  </si>
  <si>
    <t>FOUREL</t>
  </si>
  <si>
    <t>Maxime</t>
  </si>
  <si>
    <t>ERRECADE</t>
  </si>
  <si>
    <t>Faustine</t>
  </si>
  <si>
    <t>SANTIAGO</t>
  </si>
  <si>
    <t>Emma</t>
  </si>
  <si>
    <t>POIRIER</t>
  </si>
  <si>
    <t>Hugo</t>
  </si>
  <si>
    <t>MIN-GAULTIER</t>
  </si>
  <si>
    <t>Camille</t>
  </si>
  <si>
    <t>GOMES DENEAU</t>
  </si>
  <si>
    <t>Enzo</t>
  </si>
  <si>
    <t>NEPPER</t>
  </si>
  <si>
    <t>Laura</t>
  </si>
  <si>
    <t>Hybride</t>
  </si>
  <si>
    <t xml:space="preserve">DELRIEU  </t>
  </si>
  <si>
    <t>Mathys</t>
  </si>
  <si>
    <t>HYBRIDE</t>
  </si>
  <si>
    <t>BOUHANICHE</t>
  </si>
  <si>
    <t>Arnaud</t>
  </si>
  <si>
    <t>Hybride 1</t>
  </si>
  <si>
    <t>Hybride 2</t>
  </si>
  <si>
    <t>Hybride 3</t>
  </si>
  <si>
    <t>Hybride 4</t>
  </si>
  <si>
    <t>CD13 - J3</t>
  </si>
  <si>
    <t>Anthony</t>
  </si>
  <si>
    <t>MAUBANT</t>
  </si>
  <si>
    <t>Ambre</t>
  </si>
  <si>
    <t>KOSHKINA</t>
  </si>
  <si>
    <t>Elizaveta</t>
  </si>
  <si>
    <t>Jeanne</t>
  </si>
  <si>
    <t>CD06 - J1</t>
  </si>
  <si>
    <t>CD06 - J2</t>
  </si>
  <si>
    <t>CD06 - J3</t>
  </si>
  <si>
    <t>CD06 - J4</t>
  </si>
  <si>
    <t>ggg</t>
  </si>
  <si>
    <t>VITELLI</t>
  </si>
  <si>
    <t>Louis</t>
  </si>
  <si>
    <t>HAZET</t>
  </si>
  <si>
    <t>Arthur</t>
  </si>
  <si>
    <t>SANKALA</t>
  </si>
  <si>
    <t>Elias</t>
  </si>
  <si>
    <t>PORRET</t>
  </si>
  <si>
    <t>Sacha</t>
  </si>
  <si>
    <t>DE MALBOSC</t>
  </si>
  <si>
    <t>Clarisse</t>
  </si>
  <si>
    <t>JOLY</t>
  </si>
  <si>
    <t>Antoine</t>
  </si>
  <si>
    <t>FOUACHE</t>
  </si>
  <si>
    <t>Thimothée</t>
  </si>
  <si>
    <t>GOIMIER</t>
  </si>
  <si>
    <t>Oscar</t>
  </si>
  <si>
    <t>GODARD</t>
  </si>
  <si>
    <t>ASTOUIN</t>
  </si>
  <si>
    <t>KOSHKIN</t>
  </si>
  <si>
    <t>Nazar</t>
  </si>
  <si>
    <t>VALLICIONI</t>
  </si>
  <si>
    <t>CARLIER</t>
  </si>
  <si>
    <t>Alexander</t>
  </si>
  <si>
    <t>YAKOUBI</t>
  </si>
  <si>
    <t>Assia</t>
  </si>
  <si>
    <t>AVININ</t>
  </si>
  <si>
    <t>Tallia</t>
  </si>
  <si>
    <t>VIBERT</t>
  </si>
  <si>
    <t>DERIEN</t>
  </si>
  <si>
    <t>Malvyn</t>
  </si>
  <si>
    <t>YOUNG</t>
  </si>
  <si>
    <t>Taeyoung</t>
  </si>
  <si>
    <t>Ayoung</t>
  </si>
  <si>
    <t>ASTOUIN Jeanne</t>
  </si>
  <si>
    <t>JOLY Antoine</t>
  </si>
  <si>
    <t>FOUACHE Thimothée</t>
  </si>
  <si>
    <t>GODARD Maxime</t>
  </si>
  <si>
    <t>BOUHANICHE Anthony</t>
  </si>
  <si>
    <t>CARLIER Alexander</t>
  </si>
  <si>
    <t>KOSHKINA Elizaveta</t>
  </si>
  <si>
    <t>Louise</t>
  </si>
  <si>
    <t>VALLICIONI Louise</t>
  </si>
  <si>
    <t>YAKOUBI Assia</t>
  </si>
  <si>
    <t>VIBERT Sacha</t>
  </si>
  <si>
    <t>AVININ Tallia</t>
  </si>
  <si>
    <t>DERIEN Malvyn</t>
  </si>
  <si>
    <t>HAZET Arthur</t>
  </si>
  <si>
    <t>SANKALA Elias</t>
  </si>
  <si>
    <t>VITELLI Louis</t>
  </si>
  <si>
    <t>DE MALBOSC Clarisse</t>
  </si>
  <si>
    <t>&amp;</t>
  </si>
  <si>
    <t>wedpu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</si>
</sst>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sz val="20"/>
      <color indexed="8"/>
      <name val="Calibri"/>
      <family val="2"/>
    </font>
    <font>
      <i/>
      <sz val="20"/>
      <color indexed="8"/>
      <name val="Calibri"/>
      <family val="2"/>
    </font>
    <font>
      <sz val="12"/>
      <color indexed="8"/>
      <name val="Times New Roman"/>
      <family val="1"/>
    </font>
    <font>
      <sz val="18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sz val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sz val="14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20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20" fontId="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20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0" xfId="0" applyFont="1" applyBorder="1"/>
    <xf numFmtId="0" fontId="0" fillId="0" borderId="7" xfId="0" applyBorder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9" fillId="2" borderId="1" xfId="0" applyFont="1" applyFill="1" applyBorder="1"/>
    <xf numFmtId="0" fontId="0" fillId="3" borderId="0" xfId="0" applyFill="1"/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9" fillId="3" borderId="1" xfId="0" applyFont="1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0" fillId="2" borderId="1" xfId="0" applyFont="1" applyFill="1" applyBorder="1"/>
    <xf numFmtId="0" fontId="11" fillId="2" borderId="1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0" fillId="0" borderId="7" xfId="0" applyBorder="1" applyAlignment="1">
      <alignment horizontal="center"/>
    </xf>
    <xf numFmtId="0" fontId="13" fillId="2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workbookViewId="0">
      <selection activeCell="A11" sqref="A11:B11"/>
    </sheetView>
  </sheetViews>
  <sheetFormatPr baseColWidth="10" defaultRowHeight="15" x14ac:dyDescent="0.25"/>
  <cols>
    <col min="1" max="1" width="21.42578125" customWidth="1"/>
    <col min="4" max="4" width="24.7109375" customWidth="1"/>
    <col min="7" max="7" width="24.7109375" customWidth="1"/>
    <col min="10" max="10" width="24.7109375" customWidth="1"/>
    <col min="13" max="13" width="24.7109375" customWidth="1"/>
  </cols>
  <sheetData>
    <row r="1" spans="1:8" ht="14.45" x14ac:dyDescent="0.35">
      <c r="A1" s="38" t="s">
        <v>23</v>
      </c>
      <c r="B1" s="38"/>
      <c r="D1" s="38" t="s">
        <v>16</v>
      </c>
      <c r="E1" s="38"/>
    </row>
    <row r="2" spans="1:8" x14ac:dyDescent="0.25">
      <c r="A2" s="3" t="s">
        <v>51</v>
      </c>
      <c r="B2" s="3" t="s">
        <v>52</v>
      </c>
      <c r="D2" s="3" t="s">
        <v>51</v>
      </c>
      <c r="E2" s="3" t="s">
        <v>52</v>
      </c>
    </row>
    <row r="3" spans="1:8" x14ac:dyDescent="0.25">
      <c r="A3" s="3" t="s">
        <v>95</v>
      </c>
      <c r="B3" s="3" t="s">
        <v>96</v>
      </c>
      <c r="D3" s="3" t="s">
        <v>115</v>
      </c>
      <c r="E3" s="3" t="s">
        <v>72</v>
      </c>
    </row>
    <row r="4" spans="1:8" ht="14.45" x14ac:dyDescent="0.35">
      <c r="A4" s="3" t="s">
        <v>65</v>
      </c>
      <c r="B4" s="3" t="s">
        <v>62</v>
      </c>
      <c r="D4" s="3" t="s">
        <v>73</v>
      </c>
      <c r="E4" s="3" t="s">
        <v>57</v>
      </c>
    </row>
    <row r="5" spans="1:8" ht="14.45" x14ac:dyDescent="0.35">
      <c r="A5" s="3" t="s">
        <v>66</v>
      </c>
      <c r="B5" s="3" t="s">
        <v>67</v>
      </c>
      <c r="D5" s="3" t="s">
        <v>74</v>
      </c>
      <c r="E5" s="3" t="s">
        <v>75</v>
      </c>
    </row>
    <row r="6" spans="1:8" ht="14.45" x14ac:dyDescent="0.35">
      <c r="A6" s="3" t="s">
        <v>68</v>
      </c>
      <c r="B6" s="3" t="s">
        <v>69</v>
      </c>
      <c r="D6" s="3" t="s">
        <v>60</v>
      </c>
      <c r="E6" s="3" t="s">
        <v>61</v>
      </c>
    </row>
    <row r="7" spans="1:8" ht="14.45" x14ac:dyDescent="0.35">
      <c r="A7" s="3" t="s">
        <v>63</v>
      </c>
      <c r="B7" s="3" t="s">
        <v>64</v>
      </c>
      <c r="D7" s="3" t="s">
        <v>98</v>
      </c>
      <c r="E7" s="3" t="s">
        <v>99</v>
      </c>
    </row>
    <row r="8" spans="1:8" ht="14.45" x14ac:dyDescent="0.35">
      <c r="A8" s="3" t="s">
        <v>70</v>
      </c>
      <c r="B8" s="3" t="s">
        <v>71</v>
      </c>
      <c r="D8" s="3"/>
      <c r="E8" s="3"/>
    </row>
    <row r="11" spans="1:8" ht="14.45" x14ac:dyDescent="0.35">
      <c r="A11" s="38" t="s">
        <v>27</v>
      </c>
      <c r="B11" s="38"/>
      <c r="D11" s="38" t="s">
        <v>28</v>
      </c>
      <c r="E11" s="38"/>
      <c r="G11" s="38" t="s">
        <v>94</v>
      </c>
      <c r="H11" s="38"/>
    </row>
    <row r="12" spans="1:8" x14ac:dyDescent="0.25">
      <c r="A12" s="3" t="s">
        <v>51</v>
      </c>
      <c r="B12" s="3" t="s">
        <v>52</v>
      </c>
      <c r="D12" s="3" t="s">
        <v>51</v>
      </c>
      <c r="E12" s="3" t="s">
        <v>52</v>
      </c>
      <c r="G12" s="3" t="s">
        <v>51</v>
      </c>
      <c r="H12" s="3" t="s">
        <v>52</v>
      </c>
    </row>
    <row r="13" spans="1:8" ht="14.45" x14ac:dyDescent="0.35">
      <c r="A13" s="3" t="s">
        <v>54</v>
      </c>
      <c r="B13" s="3" t="s">
        <v>55</v>
      </c>
      <c r="D13" s="3" t="s">
        <v>56</v>
      </c>
      <c r="E13" s="3" t="s">
        <v>57</v>
      </c>
      <c r="G13" s="3"/>
      <c r="H13" s="3"/>
    </row>
    <row r="14" spans="1:8" ht="14.45" x14ac:dyDescent="0.35">
      <c r="A14" s="3" t="s">
        <v>76</v>
      </c>
      <c r="B14" s="3" t="s">
        <v>77</v>
      </c>
      <c r="D14" s="3" t="s">
        <v>86</v>
      </c>
      <c r="E14" s="3" t="s">
        <v>87</v>
      </c>
      <c r="G14" s="3"/>
      <c r="H14" s="3"/>
    </row>
    <row r="15" spans="1:8" ht="14.45" x14ac:dyDescent="0.35">
      <c r="A15" s="3" t="s">
        <v>78</v>
      </c>
      <c r="B15" s="3" t="s">
        <v>79</v>
      </c>
      <c r="D15" s="3" t="s">
        <v>88</v>
      </c>
      <c r="E15" s="3" t="s">
        <v>89</v>
      </c>
      <c r="G15" s="3"/>
      <c r="H15" s="3"/>
    </row>
    <row r="16" spans="1:8" ht="14.45" x14ac:dyDescent="0.35">
      <c r="A16" s="3" t="s">
        <v>80</v>
      </c>
      <c r="B16" s="3" t="s">
        <v>81</v>
      </c>
      <c r="D16" s="3" t="s">
        <v>58</v>
      </c>
      <c r="E16" s="3" t="s">
        <v>59</v>
      </c>
      <c r="G16" s="3"/>
      <c r="H16" s="3"/>
    </row>
    <row r="17" spans="1:31" ht="14.45" x14ac:dyDescent="0.35">
      <c r="A17" s="3" t="s">
        <v>82</v>
      </c>
      <c r="B17" s="3" t="s">
        <v>83</v>
      </c>
      <c r="D17" s="3" t="s">
        <v>90</v>
      </c>
      <c r="E17" s="3" t="s">
        <v>91</v>
      </c>
      <c r="G17" s="3"/>
      <c r="H17" s="3"/>
    </row>
    <row r="18" spans="1:31" ht="14.45" x14ac:dyDescent="0.35">
      <c r="A18" s="3" t="s">
        <v>84</v>
      </c>
      <c r="B18" s="3" t="s">
        <v>85</v>
      </c>
      <c r="D18" s="3" t="s">
        <v>92</v>
      </c>
      <c r="E18" s="3" t="s">
        <v>93</v>
      </c>
      <c r="G18" s="3"/>
      <c r="H18" s="3"/>
    </row>
    <row r="21" spans="1:31" ht="14.45" x14ac:dyDescent="0.35">
      <c r="V21" s="34">
        <v>6</v>
      </c>
      <c r="Y21" s="34">
        <v>13</v>
      </c>
      <c r="AB21" s="34">
        <v>83</v>
      </c>
      <c r="AE21" s="34">
        <v>84</v>
      </c>
    </row>
    <row r="22" spans="1:31" x14ac:dyDescent="0.25">
      <c r="V22" s="3" t="s">
        <v>53</v>
      </c>
      <c r="Y22" s="3" t="s">
        <v>53</v>
      </c>
      <c r="AB22" s="3" t="s">
        <v>53</v>
      </c>
      <c r="AE22" s="3" t="s">
        <v>53</v>
      </c>
    </row>
    <row r="23" spans="1:31" ht="14.45" x14ac:dyDescent="0.35">
      <c r="V23" s="3" t="str">
        <f t="shared" ref="V23:V28" si="0">D3&amp;" "&amp;E3</f>
        <v>ggg Chloé</v>
      </c>
      <c r="Y23" s="3" t="str">
        <f t="shared" ref="Y23:Y28" si="1">A13&amp;" "&amp;B13</f>
        <v>SAYAH Matis</v>
      </c>
      <c r="AB23" s="3" t="str">
        <f t="shared" ref="AB23:AB28" si="2">D13&amp;" "&amp;E13</f>
        <v>GANTOIS Adrien</v>
      </c>
      <c r="AE23" s="3" t="str">
        <f t="shared" ref="AE23:AE28" si="3">G13&amp;" "&amp;H13</f>
        <v xml:space="preserve"> </v>
      </c>
    </row>
    <row r="24" spans="1:31" ht="14.45" x14ac:dyDescent="0.35">
      <c r="V24" s="3" t="str">
        <f t="shared" si="0"/>
        <v>CAMBOURIAN Adrien</v>
      </c>
      <c r="Y24" s="3" t="str">
        <f t="shared" si="1"/>
        <v>STUCKEY Peter</v>
      </c>
      <c r="AB24" s="3" t="str">
        <f t="shared" si="2"/>
        <v>POIRIER Hugo</v>
      </c>
      <c r="AE24" s="3" t="str">
        <f t="shared" si="3"/>
        <v xml:space="preserve"> </v>
      </c>
    </row>
    <row r="25" spans="1:31" ht="14.45" x14ac:dyDescent="0.35">
      <c r="V25" s="3" t="str">
        <f t="shared" si="0"/>
        <v>BRUN Tobias</v>
      </c>
      <c r="Y25" s="3" t="str">
        <f t="shared" si="1"/>
        <v>SANTOS Victor</v>
      </c>
      <c r="AB25" s="3" t="str">
        <f t="shared" si="2"/>
        <v>MIN-GAULTIER Camille</v>
      </c>
      <c r="AE25" s="3" t="str">
        <f t="shared" si="3"/>
        <v xml:space="preserve"> </v>
      </c>
    </row>
    <row r="26" spans="1:31" ht="14.45" x14ac:dyDescent="0.35">
      <c r="V26" s="3" t="str">
        <f t="shared" si="0"/>
        <v>VINGERHOEDS Eveline</v>
      </c>
      <c r="Y26" s="3" t="str">
        <f t="shared" si="1"/>
        <v>FOUREL Maxime</v>
      </c>
      <c r="AB26" s="3" t="str">
        <f t="shared" si="2"/>
        <v>GRANGIER Julian</v>
      </c>
      <c r="AE26" s="3" t="str">
        <f t="shared" si="3"/>
        <v xml:space="preserve"> </v>
      </c>
    </row>
    <row r="27" spans="1:31" ht="14.45" x14ac:dyDescent="0.35">
      <c r="V27" s="3" t="str">
        <f t="shared" si="0"/>
        <v>BOUHANICHE Arnaud</v>
      </c>
      <c r="Y27" s="3" t="str">
        <f t="shared" si="1"/>
        <v>ERRECADE Faustine</v>
      </c>
      <c r="AB27" s="3" t="str">
        <f t="shared" si="2"/>
        <v>GOMES DENEAU Enzo</v>
      </c>
      <c r="AE27" s="3" t="str">
        <f t="shared" si="3"/>
        <v xml:space="preserve"> </v>
      </c>
    </row>
    <row r="28" spans="1:31" x14ac:dyDescent="0.25">
      <c r="V28" s="3" t="str">
        <f t="shared" si="0"/>
        <v xml:space="preserve"> </v>
      </c>
      <c r="Y28" s="3" t="str">
        <f t="shared" si="1"/>
        <v>SANTIAGO Emma</v>
      </c>
      <c r="AB28" s="3" t="str">
        <f t="shared" si="2"/>
        <v>NEPPER Laura</v>
      </c>
      <c r="AE28" s="3" t="str">
        <f t="shared" si="3"/>
        <v xml:space="preserve"> </v>
      </c>
    </row>
    <row r="41" spans="10:10" x14ac:dyDescent="0.25">
      <c r="J41" s="34">
        <v>4</v>
      </c>
    </row>
    <row r="42" spans="10:10" x14ac:dyDescent="0.25">
      <c r="J42" s="3" t="s">
        <v>53</v>
      </c>
    </row>
    <row r="43" spans="10:10" x14ac:dyDescent="0.25">
      <c r="J43" s="3" t="str">
        <f t="shared" ref="J43:J48" si="4">A3&amp;" "&amp;B3</f>
        <v>DELRIEU   Mathys</v>
      </c>
    </row>
    <row r="44" spans="10:10" x14ac:dyDescent="0.25">
      <c r="J44" s="3" t="str">
        <f t="shared" si="4"/>
        <v>COSTE Cerise</v>
      </c>
    </row>
    <row r="45" spans="10:10" x14ac:dyDescent="0.25">
      <c r="J45" s="3" t="str">
        <f t="shared" si="4"/>
        <v>CALZADA Emilien</v>
      </c>
    </row>
    <row r="46" spans="10:10" x14ac:dyDescent="0.25">
      <c r="J46" s="3" t="str">
        <f t="shared" si="4"/>
        <v>PARROCEL Loris</v>
      </c>
    </row>
    <row r="47" spans="10:10" x14ac:dyDescent="0.25">
      <c r="J47" s="3" t="str">
        <f t="shared" si="4"/>
        <v>MESSELIS Maira</v>
      </c>
    </row>
    <row r="48" spans="10:10" x14ac:dyDescent="0.25">
      <c r="J48" s="3" t="str">
        <f t="shared" si="4"/>
        <v>CAPECCHI  Mathieu</v>
      </c>
    </row>
  </sheetData>
  <mergeCells count="5">
    <mergeCell ref="A1:B1"/>
    <mergeCell ref="D1:E1"/>
    <mergeCell ref="A11:B11"/>
    <mergeCell ref="D11:E11"/>
    <mergeCell ref="G11:H11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E10" sqref="E10"/>
    </sheetView>
  </sheetViews>
  <sheetFormatPr baseColWidth="10" defaultRowHeight="15" x14ac:dyDescent="0.25"/>
  <cols>
    <col min="1" max="1" width="21.42578125" customWidth="1"/>
    <col min="4" max="4" width="24.7109375" bestFit="1" customWidth="1"/>
    <col min="7" max="7" width="24.7109375" bestFit="1" customWidth="1"/>
    <col min="10" max="10" width="24.7109375" bestFit="1" customWidth="1"/>
    <col min="13" max="13" width="24.7109375" bestFit="1" customWidth="1"/>
  </cols>
  <sheetData>
    <row r="1" spans="1:14" ht="14.45" x14ac:dyDescent="0.35">
      <c r="A1" s="39" t="s">
        <v>23</v>
      </c>
      <c r="B1" s="39"/>
      <c r="D1" s="39" t="s">
        <v>16</v>
      </c>
      <c r="E1" s="39"/>
      <c r="G1" s="39" t="s">
        <v>27</v>
      </c>
      <c r="H1" s="39"/>
      <c r="J1" s="39" t="s">
        <v>28</v>
      </c>
      <c r="K1" s="39"/>
      <c r="M1" s="39" t="s">
        <v>94</v>
      </c>
      <c r="N1" s="39"/>
    </row>
    <row r="2" spans="1:14" x14ac:dyDescent="0.25">
      <c r="A2" s="3" t="s">
        <v>51</v>
      </c>
      <c r="B2" s="3" t="s">
        <v>52</v>
      </c>
      <c r="D2" s="3" t="s">
        <v>51</v>
      </c>
      <c r="E2" s="3" t="s">
        <v>52</v>
      </c>
      <c r="G2" s="3" t="s">
        <v>51</v>
      </c>
      <c r="H2" s="3" t="s">
        <v>52</v>
      </c>
      <c r="J2" s="3" t="s">
        <v>51</v>
      </c>
      <c r="K2" s="3" t="s">
        <v>52</v>
      </c>
      <c r="M2" s="3" t="s">
        <v>51</v>
      </c>
      <c r="N2" s="3" t="s">
        <v>52</v>
      </c>
    </row>
    <row r="3" spans="1:14" ht="14.45" x14ac:dyDescent="0.35">
      <c r="A3" s="3" t="s">
        <v>139</v>
      </c>
      <c r="B3" s="3" t="s">
        <v>140</v>
      </c>
      <c r="D3" s="3" t="s">
        <v>108</v>
      </c>
      <c r="E3" s="3" t="s">
        <v>109</v>
      </c>
      <c r="G3" s="37" t="s">
        <v>126</v>
      </c>
      <c r="H3" s="37" t="s">
        <v>127</v>
      </c>
      <c r="J3" s="3" t="s">
        <v>116</v>
      </c>
      <c r="K3" s="3" t="s">
        <v>117</v>
      </c>
      <c r="M3" s="3"/>
      <c r="N3" s="3"/>
    </row>
    <row r="4" spans="1:14" x14ac:dyDescent="0.25">
      <c r="A4" s="3" t="s">
        <v>141</v>
      </c>
      <c r="B4" s="3" t="s">
        <v>142</v>
      </c>
      <c r="D4" s="3" t="s">
        <v>98</v>
      </c>
      <c r="E4" s="3" t="s">
        <v>105</v>
      </c>
      <c r="G4" s="37" t="s">
        <v>128</v>
      </c>
      <c r="H4" s="37" t="s">
        <v>129</v>
      </c>
      <c r="J4" s="3" t="s">
        <v>118</v>
      </c>
      <c r="K4" s="3" t="s">
        <v>119</v>
      </c>
      <c r="M4" s="3"/>
      <c r="N4" s="3"/>
    </row>
    <row r="5" spans="1:14" ht="14.45" x14ac:dyDescent="0.35">
      <c r="A5" s="3" t="s">
        <v>143</v>
      </c>
      <c r="B5" s="3" t="s">
        <v>123</v>
      </c>
      <c r="D5" s="3" t="s">
        <v>134</v>
      </c>
      <c r="E5" s="3" t="s">
        <v>135</v>
      </c>
      <c r="G5" s="37" t="s">
        <v>130</v>
      </c>
      <c r="H5" s="37" t="s">
        <v>131</v>
      </c>
      <c r="J5" s="3" t="s">
        <v>120</v>
      </c>
      <c r="K5" s="3" t="s">
        <v>121</v>
      </c>
      <c r="M5" s="3"/>
      <c r="N5" s="3"/>
    </row>
    <row r="6" spans="1:14" ht="14.45" x14ac:dyDescent="0.35">
      <c r="A6" s="3" t="s">
        <v>144</v>
      </c>
      <c r="B6" s="3" t="s">
        <v>145</v>
      </c>
      <c r="D6" s="3" t="s">
        <v>136</v>
      </c>
      <c r="E6" s="3" t="s">
        <v>156</v>
      </c>
      <c r="G6" s="37" t="s">
        <v>132</v>
      </c>
      <c r="H6" s="37" t="s">
        <v>81</v>
      </c>
      <c r="J6" s="3" t="s">
        <v>122</v>
      </c>
      <c r="K6" s="3" t="s">
        <v>123</v>
      </c>
      <c r="M6" s="3"/>
      <c r="N6" s="3"/>
    </row>
    <row r="7" spans="1:14" x14ac:dyDescent="0.25">
      <c r="A7" s="3" t="s">
        <v>146</v>
      </c>
      <c r="B7" s="3" t="s">
        <v>147</v>
      </c>
      <c r="D7" s="3" t="s">
        <v>106</v>
      </c>
      <c r="E7" s="3" t="s">
        <v>107</v>
      </c>
      <c r="G7" s="37" t="s">
        <v>128</v>
      </c>
      <c r="H7" s="37" t="s">
        <v>119</v>
      </c>
      <c r="J7" s="3" t="s">
        <v>92</v>
      </c>
      <c r="K7" s="3" t="s">
        <v>72</v>
      </c>
      <c r="M7" s="3"/>
      <c r="N7" s="3"/>
    </row>
    <row r="8" spans="1:14" ht="14.45" x14ac:dyDescent="0.35">
      <c r="A8" s="3" t="s">
        <v>146</v>
      </c>
      <c r="B8" s="3" t="s">
        <v>148</v>
      </c>
      <c r="D8" s="3" t="s">
        <v>137</v>
      </c>
      <c r="E8" s="3" t="s">
        <v>138</v>
      </c>
      <c r="G8" s="37" t="s">
        <v>133</v>
      </c>
      <c r="H8" s="37" t="s">
        <v>110</v>
      </c>
      <c r="J8" s="3" t="s">
        <v>124</v>
      </c>
      <c r="K8" s="3" t="s">
        <v>125</v>
      </c>
      <c r="M8" s="3"/>
      <c r="N8" s="3"/>
    </row>
    <row r="10" spans="1:14" ht="14.45" x14ac:dyDescent="0.35">
      <c r="A10" s="19">
        <v>4</v>
      </c>
      <c r="D10" s="19">
        <v>6</v>
      </c>
      <c r="G10" s="19">
        <v>13</v>
      </c>
      <c r="J10" s="19">
        <v>83</v>
      </c>
      <c r="M10" s="19">
        <v>84</v>
      </c>
    </row>
    <row r="11" spans="1:14" x14ac:dyDescent="0.25">
      <c r="A11" s="3" t="s">
        <v>53</v>
      </c>
      <c r="D11" s="3" t="s">
        <v>53</v>
      </c>
      <c r="G11" s="3" t="s">
        <v>53</v>
      </c>
      <c r="J11" s="3" t="s">
        <v>53</v>
      </c>
      <c r="M11" s="3" t="s">
        <v>53</v>
      </c>
    </row>
    <row r="12" spans="1:14" ht="14.45" x14ac:dyDescent="0.35">
      <c r="A12" s="3" t="str">
        <f>A3&amp;" "&amp;B3</f>
        <v>YAKOUBI Assia</v>
      </c>
      <c r="D12" s="3" t="str">
        <f>D3&amp;" "&amp;E3</f>
        <v>KOSHKINA Elizaveta</v>
      </c>
      <c r="G12" s="3" t="str">
        <f>G3&amp;" "&amp;H3</f>
        <v>JOLY Antoine</v>
      </c>
      <c r="J12" s="3" t="str">
        <f>J3&amp;" "&amp;K3</f>
        <v>VITELLI Louis</v>
      </c>
      <c r="M12" s="3" t="str">
        <f>M3&amp;" "&amp;N3</f>
        <v xml:space="preserve"> </v>
      </c>
    </row>
    <row r="13" spans="1:14" ht="14.45" x14ac:dyDescent="0.35">
      <c r="A13" s="3" t="str">
        <f t="shared" ref="A13:A17" si="0">A4&amp;" "&amp;B4</f>
        <v>AVININ Tallia</v>
      </c>
      <c r="D13" s="3" t="str">
        <f>D4&amp;" "&amp;E4</f>
        <v>BOUHANICHE Anthony</v>
      </c>
      <c r="G13" s="3" t="str">
        <f t="shared" ref="G13:G17" si="1">G4&amp;" "&amp;H4</f>
        <v>FOUACHE Thimothée</v>
      </c>
      <c r="J13" s="3" t="str">
        <f t="shared" ref="J13:J17" si="2">J4&amp;" "&amp;K4</f>
        <v>HAZET Arthur</v>
      </c>
      <c r="M13" s="3" t="str">
        <f t="shared" ref="M13:M17" si="3">M4&amp;" "&amp;N4</f>
        <v xml:space="preserve"> </v>
      </c>
    </row>
    <row r="14" spans="1:14" ht="14.45" x14ac:dyDescent="0.35">
      <c r="A14" s="3" t="str">
        <f t="shared" si="0"/>
        <v>VIBERT Sacha</v>
      </c>
      <c r="D14" s="3" t="str">
        <f>D5&amp;" "&amp;E5</f>
        <v>KOSHKIN Nazar</v>
      </c>
      <c r="G14" s="3" t="str">
        <f t="shared" si="1"/>
        <v>GOIMIER Oscar</v>
      </c>
      <c r="J14" s="3" t="str">
        <f t="shared" si="2"/>
        <v>SANKALA Elias</v>
      </c>
      <c r="M14" s="3" t="str">
        <f t="shared" si="3"/>
        <v xml:space="preserve"> </v>
      </c>
    </row>
    <row r="15" spans="1:14" ht="14.45" x14ac:dyDescent="0.35">
      <c r="A15" s="3" t="str">
        <f t="shared" si="0"/>
        <v>DERIEN Malvyn</v>
      </c>
      <c r="D15" s="3" t="str">
        <f>D6&amp;" "&amp;E6</f>
        <v>VALLICIONI Louise</v>
      </c>
      <c r="G15" s="3" t="str">
        <f t="shared" si="1"/>
        <v>GODARD Maxime</v>
      </c>
      <c r="J15" s="3" t="str">
        <f t="shared" si="2"/>
        <v>PORRET Sacha</v>
      </c>
      <c r="M15" s="3" t="str">
        <f t="shared" si="3"/>
        <v xml:space="preserve"> </v>
      </c>
    </row>
    <row r="16" spans="1:14" ht="14.45" x14ac:dyDescent="0.35">
      <c r="A16" s="3" t="str">
        <f t="shared" si="0"/>
        <v>YOUNG Taeyoung</v>
      </c>
      <c r="D16" s="3" t="str">
        <f>D7&amp;" "&amp;E7</f>
        <v>MAUBANT Ambre</v>
      </c>
      <c r="G16" s="3" t="str">
        <f t="shared" si="1"/>
        <v>FOUACHE Arthur</v>
      </c>
      <c r="J16" s="3" t="str">
        <f t="shared" si="2"/>
        <v>NEPPER Chloé</v>
      </c>
      <c r="M16" s="3" t="str">
        <f>M7&amp;" "&amp;N7</f>
        <v xml:space="preserve"> </v>
      </c>
    </row>
    <row r="17" spans="1:13" ht="14.45" x14ac:dyDescent="0.35">
      <c r="A17" s="3" t="str">
        <f t="shared" si="0"/>
        <v>YOUNG Ayoung</v>
      </c>
      <c r="D17" s="3" t="str">
        <f t="shared" ref="D17" si="4">D8&amp;" "&amp;E8</f>
        <v>CARLIER Alexander</v>
      </c>
      <c r="G17" s="3" t="str">
        <f t="shared" si="1"/>
        <v>ASTOUIN Jeanne</v>
      </c>
      <c r="J17" s="3" t="str">
        <f t="shared" si="2"/>
        <v>DE MALBOSC Clarisse</v>
      </c>
      <c r="M17" s="3" t="str">
        <f t="shared" si="3"/>
        <v xml:space="preserve"> </v>
      </c>
    </row>
  </sheetData>
  <mergeCells count="5">
    <mergeCell ref="A1:B1"/>
    <mergeCell ref="D1:E1"/>
    <mergeCell ref="G1:H1"/>
    <mergeCell ref="J1:K1"/>
    <mergeCell ref="M1:N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selection activeCell="P8" sqref="P8"/>
    </sheetView>
  </sheetViews>
  <sheetFormatPr baseColWidth="10" defaultRowHeight="15" x14ac:dyDescent="0.25"/>
  <cols>
    <col min="1" max="1" width="9.5703125" customWidth="1"/>
    <col min="2" max="4" width="22.42578125" customWidth="1"/>
    <col min="5" max="5" width="0" hidden="1" customWidth="1"/>
    <col min="6" max="9" width="19.85546875" hidden="1" customWidth="1"/>
    <col min="10" max="11" width="0" hidden="1" customWidth="1"/>
  </cols>
  <sheetData>
    <row r="1" spans="1:9" s="11" customFormat="1" ht="21" x14ac:dyDescent="0.25">
      <c r="A1" s="8" t="s">
        <v>0</v>
      </c>
      <c r="B1" s="9"/>
      <c r="C1" s="10">
        <v>0.33333333333333331</v>
      </c>
    </row>
    <row r="2" spans="1:9" s="11" customFormat="1" ht="21" x14ac:dyDescent="0.35"/>
    <row r="3" spans="1:9" s="11" customFormat="1" ht="21" x14ac:dyDescent="0.35"/>
    <row r="4" spans="1:9" s="11" customFormat="1" ht="21" x14ac:dyDescent="0.25">
      <c r="A4" s="40" t="s">
        <v>33</v>
      </c>
      <c r="B4" s="40"/>
      <c r="C4" s="40"/>
      <c r="D4" s="40"/>
      <c r="F4" s="40" t="s">
        <v>33</v>
      </c>
      <c r="G4" s="40"/>
      <c r="H4" s="40"/>
      <c r="I4" s="40"/>
    </row>
    <row r="5" spans="1:9" s="11" customFormat="1" ht="21" x14ac:dyDescent="0.35">
      <c r="A5" s="12">
        <v>0.375</v>
      </c>
      <c r="B5" s="13" t="s">
        <v>14</v>
      </c>
      <c r="C5" s="13" t="s">
        <v>1</v>
      </c>
      <c r="F5" s="12">
        <v>0.375</v>
      </c>
      <c r="G5" s="36" t="s">
        <v>14</v>
      </c>
      <c r="H5" s="36" t="s">
        <v>1</v>
      </c>
    </row>
    <row r="6" spans="1:9" s="11" customFormat="1" ht="21" x14ac:dyDescent="0.35">
      <c r="A6" s="12">
        <v>0.38194444444444442</v>
      </c>
      <c r="B6" s="13" t="s">
        <v>3</v>
      </c>
      <c r="C6" s="13" t="s">
        <v>111</v>
      </c>
      <c r="F6" s="12">
        <v>0.38194444444444442</v>
      </c>
      <c r="G6" s="36" t="s">
        <v>3</v>
      </c>
      <c r="H6" s="36" t="s">
        <v>2</v>
      </c>
      <c r="I6" s="14" t="s">
        <v>100</v>
      </c>
    </row>
    <row r="7" spans="1:9" s="11" customFormat="1" ht="21" x14ac:dyDescent="0.35">
      <c r="A7" s="12">
        <v>0.38888888888888901</v>
      </c>
      <c r="B7" s="13" t="s">
        <v>13</v>
      </c>
      <c r="C7" s="13" t="s">
        <v>43</v>
      </c>
      <c r="D7" s="13" t="s">
        <v>5</v>
      </c>
      <c r="F7" s="12">
        <v>0.38888888888888901</v>
      </c>
      <c r="G7" s="36" t="s">
        <v>13</v>
      </c>
      <c r="H7" s="36" t="s">
        <v>43</v>
      </c>
      <c r="I7" s="36" t="s">
        <v>5</v>
      </c>
    </row>
    <row r="8" spans="1:9" s="11" customFormat="1" ht="21" x14ac:dyDescent="0.35">
      <c r="A8" s="12">
        <v>0.39583333333333298</v>
      </c>
      <c r="B8" s="13" t="s">
        <v>112</v>
      </c>
      <c r="C8" s="13" t="s">
        <v>12</v>
      </c>
      <c r="D8" s="13" t="s">
        <v>6</v>
      </c>
      <c r="F8" s="12">
        <v>0.39583333333333298</v>
      </c>
      <c r="G8" s="36" t="s">
        <v>4</v>
      </c>
      <c r="H8" s="36" t="s">
        <v>101</v>
      </c>
      <c r="I8" s="36" t="s">
        <v>12</v>
      </c>
    </row>
    <row r="9" spans="1:9" s="11" customFormat="1" ht="21" x14ac:dyDescent="0.35">
      <c r="A9" s="12">
        <v>0.40277777777777801</v>
      </c>
      <c r="B9" s="13" t="s">
        <v>8</v>
      </c>
      <c r="C9" s="13" t="s">
        <v>113</v>
      </c>
      <c r="D9" s="13" t="s">
        <v>15</v>
      </c>
      <c r="F9" s="12">
        <v>0.40277777777777801</v>
      </c>
      <c r="G9" s="36" t="s">
        <v>104</v>
      </c>
      <c r="H9" s="36" t="s">
        <v>8</v>
      </c>
      <c r="I9" s="36" t="s">
        <v>7</v>
      </c>
    </row>
    <row r="10" spans="1:9" s="11" customFormat="1" ht="21" x14ac:dyDescent="0.35">
      <c r="A10" s="12">
        <v>0.40972222222222199</v>
      </c>
      <c r="B10" s="13" t="s">
        <v>9</v>
      </c>
      <c r="C10" s="13" t="s">
        <v>11</v>
      </c>
      <c r="D10" s="13" t="s">
        <v>114</v>
      </c>
      <c r="F10" s="12">
        <v>0.40972222222222199</v>
      </c>
      <c r="G10" s="36" t="s">
        <v>102</v>
      </c>
      <c r="H10" s="36" t="s">
        <v>15</v>
      </c>
      <c r="I10" s="36" t="s">
        <v>9</v>
      </c>
    </row>
    <row r="11" spans="1:9" s="11" customFormat="1" ht="21" x14ac:dyDescent="0.35">
      <c r="F11" s="12">
        <v>0.41666666666666602</v>
      </c>
      <c r="G11" s="36" t="s">
        <v>11</v>
      </c>
      <c r="H11" s="36" t="s">
        <v>10</v>
      </c>
      <c r="I11" s="36" t="s">
        <v>103</v>
      </c>
    </row>
    <row r="12" spans="1:9" s="11" customFormat="1" ht="21" x14ac:dyDescent="0.35"/>
    <row r="13" spans="1:9" s="11" customFormat="1" ht="53.25" customHeight="1" x14ac:dyDescent="0.25">
      <c r="A13" s="41" t="s">
        <v>47</v>
      </c>
      <c r="B13" s="40"/>
      <c r="C13" s="40"/>
      <c r="F13" s="41" t="s">
        <v>47</v>
      </c>
      <c r="G13" s="40"/>
      <c r="H13" s="40"/>
    </row>
    <row r="14" spans="1:9" s="11" customFormat="1" ht="21" x14ac:dyDescent="0.35">
      <c r="A14" s="12">
        <v>0.54166666666666663</v>
      </c>
      <c r="B14" s="14" t="s">
        <v>41</v>
      </c>
      <c r="C14" s="14" t="s">
        <v>37</v>
      </c>
      <c r="F14" s="12">
        <v>0.5625</v>
      </c>
      <c r="G14" s="13" t="s">
        <v>41</v>
      </c>
      <c r="H14" s="13" t="s">
        <v>40</v>
      </c>
    </row>
    <row r="15" spans="1:9" s="11" customFormat="1" ht="21" x14ac:dyDescent="0.35">
      <c r="A15" s="12">
        <v>0.54861111111111105</v>
      </c>
      <c r="B15" s="14" t="s">
        <v>42</v>
      </c>
      <c r="C15" s="14" t="s">
        <v>36</v>
      </c>
      <c r="F15" s="12">
        <v>0.56944444444444442</v>
      </c>
      <c r="G15" s="13" t="s">
        <v>42</v>
      </c>
      <c r="H15" s="13" t="s">
        <v>39</v>
      </c>
    </row>
    <row r="16" spans="1:9" s="11" customFormat="1" ht="21" x14ac:dyDescent="0.35">
      <c r="A16" s="12">
        <v>0.55555555555555558</v>
      </c>
      <c r="B16" s="14" t="s">
        <v>38</v>
      </c>
      <c r="C16" s="14" t="s">
        <v>34</v>
      </c>
      <c r="F16" s="12">
        <v>0.57638888888888895</v>
      </c>
      <c r="G16" s="13" t="s">
        <v>38</v>
      </c>
      <c r="H16" s="13" t="s">
        <v>37</v>
      </c>
    </row>
    <row r="17" spans="1:8" s="11" customFormat="1" ht="21" x14ac:dyDescent="0.35">
      <c r="A17" s="12">
        <v>0.5625</v>
      </c>
      <c r="B17" s="14" t="s">
        <v>35</v>
      </c>
      <c r="C17" s="14" t="s">
        <v>44</v>
      </c>
      <c r="F17" s="12">
        <v>0.58333333333333304</v>
      </c>
      <c r="G17" s="13" t="s">
        <v>34</v>
      </c>
      <c r="H17" s="13" t="s">
        <v>36</v>
      </c>
    </row>
    <row r="18" spans="1:8" s="11" customFormat="1" ht="21" x14ac:dyDescent="0.25">
      <c r="F18" s="12">
        <v>0.59027777777777801</v>
      </c>
      <c r="G18" s="13" t="s">
        <v>44</v>
      </c>
      <c r="H18" s="13" t="s">
        <v>35</v>
      </c>
    </row>
    <row r="19" spans="1:8" x14ac:dyDescent="0.25">
      <c r="A19" s="1"/>
    </row>
    <row r="22" spans="1:8" ht="15.75" x14ac:dyDescent="0.25">
      <c r="B22" s="7"/>
    </row>
  </sheetData>
  <mergeCells count="4">
    <mergeCell ref="A4:D4"/>
    <mergeCell ref="F13:H13"/>
    <mergeCell ref="F4:I4"/>
    <mergeCell ref="A13:C13"/>
  </mergeCells>
  <phoneticPr fontId="8" type="noConversion"/>
  <pageMargins left="0.7" right="0.7" top="0.75" bottom="0.75" header="0.3" footer="0.3"/>
  <pageSetup paperSize="9" scale="78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view="pageBreakPreview" zoomScaleNormal="100" workbookViewId="0">
      <selection activeCell="F1" sqref="F1"/>
    </sheetView>
  </sheetViews>
  <sheetFormatPr baseColWidth="10" defaultRowHeight="15" x14ac:dyDescent="0.25"/>
  <cols>
    <col min="1" max="1" width="16.42578125" bestFit="1" customWidth="1"/>
    <col min="2" max="4" width="27.85546875" customWidth="1"/>
    <col min="5" max="5" width="12.140625" hidden="1" customWidth="1"/>
    <col min="6" max="6" width="6" customWidth="1"/>
    <col min="7" max="7" width="15.7109375" bestFit="1" customWidth="1"/>
    <col min="8" max="10" width="27.85546875" customWidth="1"/>
    <col min="11" max="11" width="0" hidden="1" customWidth="1"/>
    <col min="14" max="14" width="0" hidden="1" customWidth="1"/>
  </cols>
  <sheetData>
    <row r="1" spans="1:14" ht="26.1" x14ac:dyDescent="0.6">
      <c r="A1" s="20"/>
      <c r="B1" s="48" t="s">
        <v>23</v>
      </c>
      <c r="C1" s="48"/>
      <c r="D1" s="48"/>
      <c r="E1" s="15"/>
      <c r="G1" s="20"/>
      <c r="H1" s="48" t="s">
        <v>16</v>
      </c>
      <c r="I1" s="48"/>
      <c r="J1" s="48"/>
    </row>
    <row r="2" spans="1:14" x14ac:dyDescent="0.25">
      <c r="A2" s="50" t="s">
        <v>50</v>
      </c>
      <c r="B2" s="49" t="s">
        <v>24</v>
      </c>
      <c r="C2" s="49"/>
      <c r="D2" s="49"/>
      <c r="E2" s="16"/>
      <c r="G2" s="50" t="s">
        <v>50</v>
      </c>
      <c r="H2" s="49" t="s">
        <v>24</v>
      </c>
      <c r="I2" s="49"/>
      <c r="J2" s="49"/>
    </row>
    <row r="3" spans="1:14" x14ac:dyDescent="0.25">
      <c r="A3" s="51"/>
      <c r="B3" s="21" t="s">
        <v>17</v>
      </c>
      <c r="C3" s="21" t="s">
        <v>18</v>
      </c>
      <c r="D3" s="21" t="s">
        <v>19</v>
      </c>
      <c r="E3" s="17"/>
      <c r="G3" s="51"/>
      <c r="H3" s="21" t="s">
        <v>17</v>
      </c>
      <c r="I3" s="21" t="s">
        <v>18</v>
      </c>
      <c r="J3" s="21" t="s">
        <v>19</v>
      </c>
      <c r="N3" t="s">
        <v>48</v>
      </c>
    </row>
    <row r="4" spans="1:14" ht="18.75" x14ac:dyDescent="0.3">
      <c r="A4" s="22" t="s">
        <v>48</v>
      </c>
      <c r="B4" s="22" t="s">
        <v>139</v>
      </c>
      <c r="C4" s="22" t="s">
        <v>140</v>
      </c>
      <c r="D4" s="23">
        <v>41</v>
      </c>
      <c r="E4" s="17">
        <f>LARGE(D4:D7,1)</f>
        <v>54</v>
      </c>
      <c r="G4" s="22" t="s">
        <v>49</v>
      </c>
      <c r="H4" s="28" t="s">
        <v>98</v>
      </c>
      <c r="I4" s="28" t="s">
        <v>105</v>
      </c>
      <c r="J4" s="23">
        <v>40</v>
      </c>
      <c r="K4" s="17">
        <f>LARGE(J4:J7,1)</f>
        <v>46</v>
      </c>
      <c r="N4" t="s">
        <v>49</v>
      </c>
    </row>
    <row r="5" spans="1:14" ht="18.75" x14ac:dyDescent="0.3">
      <c r="A5" s="22" t="s">
        <v>48</v>
      </c>
      <c r="B5" s="22" t="s">
        <v>146</v>
      </c>
      <c r="C5" s="22" t="s">
        <v>147</v>
      </c>
      <c r="D5" s="23">
        <v>54</v>
      </c>
      <c r="E5" s="17">
        <f>COUNTIF(A4:A7,"Fille")</f>
        <v>3</v>
      </c>
      <c r="G5" s="22" t="s">
        <v>49</v>
      </c>
      <c r="H5" s="28" t="s">
        <v>134</v>
      </c>
      <c r="I5" s="28" t="s">
        <v>135</v>
      </c>
      <c r="J5" s="23">
        <v>46</v>
      </c>
      <c r="K5" s="17">
        <f>COUNTIF(G4:G7,"Fille")</f>
        <v>2</v>
      </c>
    </row>
    <row r="6" spans="1:14" ht="18.75" x14ac:dyDescent="0.3">
      <c r="A6" s="22" t="s">
        <v>49</v>
      </c>
      <c r="B6" s="22" t="s">
        <v>146</v>
      </c>
      <c r="C6" s="22" t="s">
        <v>148</v>
      </c>
      <c r="D6" s="23">
        <v>52</v>
      </c>
      <c r="E6" s="17">
        <f t="array" ref="E6">MAX(IF(A4:A7="Garçon",D4:D7))</f>
        <v>52</v>
      </c>
      <c r="G6" s="22" t="s">
        <v>48</v>
      </c>
      <c r="H6" s="28" t="s">
        <v>108</v>
      </c>
      <c r="I6" s="28" t="s">
        <v>109</v>
      </c>
      <c r="J6" s="23">
        <v>39</v>
      </c>
      <c r="K6" s="17">
        <f t="array" ref="K6">MAX(IF(G4:G7="Garçon",J4:J7))</f>
        <v>46</v>
      </c>
    </row>
    <row r="7" spans="1:14" ht="18.75" x14ac:dyDescent="0.3">
      <c r="A7" s="22" t="s">
        <v>48</v>
      </c>
      <c r="B7" s="22" t="s">
        <v>141</v>
      </c>
      <c r="C7" s="22" t="s">
        <v>142</v>
      </c>
      <c r="D7" s="23">
        <v>51</v>
      </c>
      <c r="G7" s="22" t="s">
        <v>48</v>
      </c>
      <c r="H7" s="28" t="s">
        <v>136</v>
      </c>
      <c r="I7" s="28" t="s">
        <v>156</v>
      </c>
      <c r="J7" s="23">
        <v>43</v>
      </c>
    </row>
    <row r="8" spans="1:14" ht="15" customHeight="1" x14ac:dyDescent="0.45">
      <c r="A8" s="52" t="s">
        <v>20</v>
      </c>
      <c r="B8" s="53"/>
      <c r="C8" s="54"/>
      <c r="D8" s="30">
        <f>IF(E5=1,SUM(D4:D7)-E6,SUM(D4:D7)-E4)</f>
        <v>144</v>
      </c>
      <c r="G8" s="52" t="s">
        <v>20</v>
      </c>
      <c r="H8" s="53"/>
      <c r="I8" s="54"/>
      <c r="J8" s="30">
        <f>IF(K5=1,SUM(J4:J7)-K6,SUM(J4:J7)-K4)</f>
        <v>122</v>
      </c>
    </row>
    <row r="9" spans="1:14" x14ac:dyDescent="0.25">
      <c r="A9" s="50"/>
      <c r="B9" s="49" t="s">
        <v>22</v>
      </c>
      <c r="C9" s="49"/>
      <c r="D9" s="49"/>
      <c r="E9" s="16"/>
      <c r="G9" s="50"/>
      <c r="H9" s="49" t="s">
        <v>22</v>
      </c>
      <c r="I9" s="49"/>
      <c r="J9" s="49"/>
    </row>
    <row r="10" spans="1:14" x14ac:dyDescent="0.25">
      <c r="A10" s="51"/>
      <c r="B10" s="21" t="s">
        <v>25</v>
      </c>
      <c r="C10" s="21" t="s">
        <v>25</v>
      </c>
      <c r="D10" s="21" t="s">
        <v>19</v>
      </c>
      <c r="G10" s="51"/>
      <c r="H10" s="21" t="s">
        <v>25</v>
      </c>
      <c r="I10" s="21" t="s">
        <v>25</v>
      </c>
      <c r="J10" s="21" t="s">
        <v>19</v>
      </c>
    </row>
    <row r="11" spans="1:14" ht="18.600000000000001" x14ac:dyDescent="0.45">
      <c r="A11" s="22" t="s">
        <v>21</v>
      </c>
      <c r="B11" s="22" t="s">
        <v>158</v>
      </c>
      <c r="C11" s="22" t="s">
        <v>159</v>
      </c>
      <c r="D11" s="23">
        <v>47</v>
      </c>
      <c r="E11" s="18"/>
      <c r="G11" s="22" t="s">
        <v>21</v>
      </c>
      <c r="H11" s="28" t="s">
        <v>153</v>
      </c>
      <c r="I11" s="28" t="s">
        <v>157</v>
      </c>
      <c r="J11" s="23">
        <v>39</v>
      </c>
    </row>
    <row r="12" spans="1:14" ht="18.600000000000001" x14ac:dyDescent="0.45">
      <c r="A12" s="22" t="s">
        <v>29</v>
      </c>
      <c r="B12" s="22" t="s">
        <v>160</v>
      </c>
      <c r="C12" s="22" t="s">
        <v>161</v>
      </c>
      <c r="D12" s="23">
        <v>68</v>
      </c>
      <c r="E12" s="18"/>
      <c r="G12" s="22" t="s">
        <v>29</v>
      </c>
      <c r="H12" s="28" t="s">
        <v>154</v>
      </c>
      <c r="I12" s="28" t="s">
        <v>155</v>
      </c>
      <c r="J12" s="23">
        <v>36</v>
      </c>
    </row>
    <row r="13" spans="1:14" ht="21" x14ac:dyDescent="0.5">
      <c r="A13" s="42" t="s">
        <v>26</v>
      </c>
      <c r="B13" s="43"/>
      <c r="C13" s="44"/>
      <c r="D13" s="31">
        <f>SUM(D12+D11+D8)</f>
        <v>259</v>
      </c>
      <c r="E13" s="18"/>
      <c r="G13" s="42" t="s">
        <v>26</v>
      </c>
      <c r="H13" s="43"/>
      <c r="I13" s="44"/>
      <c r="J13" s="31">
        <f>SUM(J12+J11+J8)</f>
        <v>197</v>
      </c>
    </row>
    <row r="16" spans="1:14" ht="26.1" x14ac:dyDescent="0.6">
      <c r="A16" s="24"/>
      <c r="B16" s="58" t="s">
        <v>27</v>
      </c>
      <c r="C16" s="58"/>
      <c r="D16" s="58"/>
      <c r="E16" s="15"/>
      <c r="G16" s="24"/>
      <c r="H16" s="58" t="s">
        <v>28</v>
      </c>
      <c r="I16" s="58"/>
      <c r="J16" s="58"/>
    </row>
    <row r="17" spans="1:15" x14ac:dyDescent="0.25">
      <c r="A17" s="45" t="s">
        <v>50</v>
      </c>
      <c r="B17" s="47" t="s">
        <v>24</v>
      </c>
      <c r="C17" s="47"/>
      <c r="D17" s="47"/>
      <c r="E17" s="16"/>
      <c r="G17" s="45" t="s">
        <v>50</v>
      </c>
      <c r="H17" s="47" t="s">
        <v>24</v>
      </c>
      <c r="I17" s="47"/>
      <c r="J17" s="47"/>
    </row>
    <row r="18" spans="1:15" x14ac:dyDescent="0.25">
      <c r="A18" s="46"/>
      <c r="B18" s="25" t="s">
        <v>17</v>
      </c>
      <c r="C18" s="25" t="s">
        <v>18</v>
      </c>
      <c r="D18" s="25" t="s">
        <v>19</v>
      </c>
      <c r="E18" s="17"/>
      <c r="G18" s="46"/>
      <c r="H18" s="25" t="s">
        <v>17</v>
      </c>
      <c r="I18" s="25" t="s">
        <v>18</v>
      </c>
      <c r="J18" s="25"/>
    </row>
    <row r="19" spans="1:15" ht="18.75" x14ac:dyDescent="0.3">
      <c r="A19" s="26" t="s">
        <v>49</v>
      </c>
      <c r="B19" s="29" t="s">
        <v>130</v>
      </c>
      <c r="C19" s="29" t="s">
        <v>131</v>
      </c>
      <c r="D19" s="27">
        <v>44</v>
      </c>
      <c r="E19" s="17">
        <f>LARGE(D19:D22,1)</f>
        <v>45</v>
      </c>
      <c r="G19" s="26" t="s">
        <v>49</v>
      </c>
      <c r="H19" s="29" t="s">
        <v>118</v>
      </c>
      <c r="I19" s="29" t="s">
        <v>119</v>
      </c>
      <c r="J19" s="27">
        <v>44</v>
      </c>
      <c r="K19" s="17">
        <f>LARGE(J19:J22,1)</f>
        <v>48</v>
      </c>
    </row>
    <row r="20" spans="1:15" ht="18.75" x14ac:dyDescent="0.3">
      <c r="A20" s="26" t="s">
        <v>48</v>
      </c>
      <c r="B20" s="29" t="s">
        <v>133</v>
      </c>
      <c r="C20" s="29" t="s">
        <v>110</v>
      </c>
      <c r="D20" s="27">
        <v>45</v>
      </c>
      <c r="E20" s="17">
        <f>COUNTIF(A19:A22,"Fille")</f>
        <v>1</v>
      </c>
      <c r="G20" s="26" t="s">
        <v>49</v>
      </c>
      <c r="H20" s="29" t="s">
        <v>116</v>
      </c>
      <c r="I20" s="29" t="s">
        <v>117</v>
      </c>
      <c r="J20" s="27">
        <v>47</v>
      </c>
      <c r="K20" s="17">
        <f>COUNTIF(G19:G22,"Fille")</f>
        <v>1</v>
      </c>
    </row>
    <row r="21" spans="1:15" ht="18.75" x14ac:dyDescent="0.3">
      <c r="A21" s="26" t="s">
        <v>49</v>
      </c>
      <c r="B21" s="29" t="s">
        <v>128</v>
      </c>
      <c r="C21" s="29" t="s">
        <v>129</v>
      </c>
      <c r="D21" s="27">
        <v>42</v>
      </c>
      <c r="E21" s="17">
        <f t="array" ref="E21">MAX(IF(A19:A22="Garçon",D19:D22))</f>
        <v>44</v>
      </c>
      <c r="G21" s="26" t="s">
        <v>49</v>
      </c>
      <c r="H21" s="29" t="s">
        <v>120</v>
      </c>
      <c r="I21" s="29" t="s">
        <v>121</v>
      </c>
      <c r="J21" s="27">
        <v>48</v>
      </c>
      <c r="K21" s="17">
        <f t="array" ref="K21">MAX(IF(G19:G22="Garçon",J19:J22))</f>
        <v>48</v>
      </c>
    </row>
    <row r="22" spans="1:15" ht="18.75" x14ac:dyDescent="0.3">
      <c r="A22" s="26" t="s">
        <v>49</v>
      </c>
      <c r="B22" s="29" t="s">
        <v>126</v>
      </c>
      <c r="C22" s="29" t="s">
        <v>127</v>
      </c>
      <c r="D22" s="27">
        <v>42</v>
      </c>
      <c r="E22" s="18"/>
      <c r="G22" s="26" t="s">
        <v>48</v>
      </c>
      <c r="H22" s="29" t="s">
        <v>124</v>
      </c>
      <c r="I22" s="29" t="s">
        <v>125</v>
      </c>
      <c r="J22" s="27">
        <v>47</v>
      </c>
      <c r="O22">
        <v>63</v>
      </c>
    </row>
    <row r="23" spans="1:15" ht="18.75" customHeight="1" x14ac:dyDescent="0.3">
      <c r="A23" s="59" t="s">
        <v>20</v>
      </c>
      <c r="B23" s="60"/>
      <c r="C23" s="61"/>
      <c r="D23" s="32">
        <f>IF(E20=1,SUM(D19:D22)-E21,SUM(D19:D22)-E19)</f>
        <v>129</v>
      </c>
      <c r="E23" s="18"/>
      <c r="G23" s="59" t="s">
        <v>20</v>
      </c>
      <c r="H23" s="60"/>
      <c r="I23" s="61"/>
      <c r="J23" s="32">
        <f>IF(K20=1,SUM(J19:J22)-K21,SUM(J19:J22)-K19)</f>
        <v>138</v>
      </c>
      <c r="O23" t="s">
        <v>167</v>
      </c>
    </row>
    <row r="24" spans="1:15" x14ac:dyDescent="0.25">
      <c r="A24" s="45"/>
      <c r="B24" s="47" t="s">
        <v>22</v>
      </c>
      <c r="C24" s="47"/>
      <c r="D24" s="47"/>
      <c r="E24" s="16"/>
      <c r="G24" s="45"/>
      <c r="H24" s="47" t="s">
        <v>22</v>
      </c>
      <c r="I24" s="47"/>
      <c r="J24" s="47"/>
    </row>
    <row r="25" spans="1:15" x14ac:dyDescent="0.25">
      <c r="A25" s="46"/>
      <c r="B25" s="25" t="s">
        <v>25</v>
      </c>
      <c r="C25" s="25" t="s">
        <v>25</v>
      </c>
      <c r="D25" s="25" t="s">
        <v>19</v>
      </c>
      <c r="E25" s="17"/>
      <c r="G25" s="46"/>
      <c r="H25" s="25" t="s">
        <v>25</v>
      </c>
      <c r="I25" s="25" t="s">
        <v>25</v>
      </c>
      <c r="J25" s="25" t="s">
        <v>19</v>
      </c>
    </row>
    <row r="26" spans="1:15" ht="18.75" x14ac:dyDescent="0.3">
      <c r="A26" s="26" t="s">
        <v>21</v>
      </c>
      <c r="B26" s="29" t="s">
        <v>149</v>
      </c>
      <c r="C26" s="29" t="s">
        <v>150</v>
      </c>
      <c r="D26" s="27">
        <v>40</v>
      </c>
      <c r="E26" s="18"/>
      <c r="G26" s="26" t="s">
        <v>21</v>
      </c>
      <c r="H26" s="29" t="s">
        <v>162</v>
      </c>
      <c r="I26" s="29" t="s">
        <v>163</v>
      </c>
      <c r="J26" s="27">
        <v>46</v>
      </c>
    </row>
    <row r="27" spans="1:15" ht="18.75" x14ac:dyDescent="0.3">
      <c r="A27" s="26" t="s">
        <v>29</v>
      </c>
      <c r="B27" s="29" t="s">
        <v>151</v>
      </c>
      <c r="C27" s="29" t="s">
        <v>152</v>
      </c>
      <c r="D27" s="27">
        <v>39</v>
      </c>
      <c r="E27" s="18"/>
      <c r="G27" s="26" t="s">
        <v>29</v>
      </c>
      <c r="H27" s="29" t="s">
        <v>164</v>
      </c>
      <c r="I27" s="29" t="s">
        <v>165</v>
      </c>
      <c r="J27" s="27">
        <v>46</v>
      </c>
    </row>
    <row r="28" spans="1:15" ht="21" x14ac:dyDescent="0.35">
      <c r="A28" s="55" t="s">
        <v>26</v>
      </c>
      <c r="B28" s="56"/>
      <c r="C28" s="57"/>
      <c r="D28" s="33">
        <f>SUM(D27+D26+D23)</f>
        <v>208</v>
      </c>
      <c r="E28" s="18"/>
      <c r="G28" s="55" t="s">
        <v>26</v>
      </c>
      <c r="H28" s="56"/>
      <c r="I28" s="57"/>
      <c r="J28" s="33">
        <f>SUM(J27+J26+J23)</f>
        <v>230</v>
      </c>
    </row>
    <row r="29" spans="1:15" ht="14.45" hidden="1" x14ac:dyDescent="0.35"/>
    <row r="30" spans="1:15" ht="14.45" hidden="1" x14ac:dyDescent="0.35"/>
    <row r="31" spans="1:15" ht="26.1" hidden="1" x14ac:dyDescent="0.6">
      <c r="A31" s="20"/>
      <c r="B31" s="48" t="s">
        <v>97</v>
      </c>
      <c r="C31" s="48"/>
      <c r="D31" s="48"/>
      <c r="E31" s="15"/>
    </row>
    <row r="32" spans="1:15" ht="14.45" hidden="1" x14ac:dyDescent="0.35">
      <c r="A32" s="50" t="s">
        <v>50</v>
      </c>
      <c r="B32" s="49" t="s">
        <v>24</v>
      </c>
      <c r="C32" s="49"/>
      <c r="D32" s="49"/>
      <c r="E32" s="16"/>
    </row>
    <row r="33" spans="1:5" ht="14.45" hidden="1" x14ac:dyDescent="0.35">
      <c r="A33" s="51"/>
      <c r="B33" s="21" t="s">
        <v>17</v>
      </c>
      <c r="C33" s="21" t="s">
        <v>18</v>
      </c>
      <c r="D33" s="21" t="s">
        <v>19</v>
      </c>
      <c r="E33" s="17"/>
    </row>
    <row r="34" spans="1:5" ht="18.600000000000001" hidden="1" x14ac:dyDescent="0.45">
      <c r="A34" s="22" t="s">
        <v>49</v>
      </c>
      <c r="B34" s="28"/>
      <c r="C34" s="28"/>
      <c r="D34" s="23"/>
      <c r="E34" s="17" t="e">
        <f>LARGE(D34:D37,1)</f>
        <v>#NUM!</v>
      </c>
    </row>
    <row r="35" spans="1:5" ht="18.600000000000001" hidden="1" x14ac:dyDescent="0.45">
      <c r="A35" s="22" t="s">
        <v>49</v>
      </c>
      <c r="B35" s="28"/>
      <c r="C35" s="28"/>
      <c r="D35" s="23"/>
      <c r="E35" s="17">
        <f>COUNTIF(A34:A37,"Fille")</f>
        <v>1</v>
      </c>
    </row>
    <row r="36" spans="1:5" ht="18.600000000000001" hidden="1" x14ac:dyDescent="0.45">
      <c r="A36" s="22" t="s">
        <v>49</v>
      </c>
      <c r="B36" s="28"/>
      <c r="C36" s="28"/>
      <c r="D36" s="23"/>
      <c r="E36" s="17">
        <f t="array" ref="E36">MAX(IF(A34:A37="Garçon",D34:D37))</f>
        <v>0</v>
      </c>
    </row>
    <row r="37" spans="1:5" ht="18.600000000000001" hidden="1" x14ac:dyDescent="0.45">
      <c r="A37" s="22" t="s">
        <v>48</v>
      </c>
      <c r="B37" s="28"/>
      <c r="C37" s="28"/>
      <c r="D37" s="35"/>
      <c r="E37" s="18"/>
    </row>
    <row r="38" spans="1:5" ht="18.600000000000001" hidden="1" x14ac:dyDescent="0.45">
      <c r="A38" s="52" t="s">
        <v>20</v>
      </c>
      <c r="B38" s="53"/>
      <c r="C38" s="54"/>
      <c r="D38" s="30">
        <f>IF(E35=1,SUM(D34:D37)-E36,SUM(D34:D37)-E34)</f>
        <v>0</v>
      </c>
      <c r="E38" s="18"/>
    </row>
    <row r="39" spans="1:5" ht="14.45" hidden="1" x14ac:dyDescent="0.35">
      <c r="A39" s="50"/>
      <c r="B39" s="49" t="s">
        <v>22</v>
      </c>
      <c r="C39" s="49"/>
      <c r="D39" s="49"/>
      <c r="E39" s="16"/>
    </row>
    <row r="40" spans="1:5" ht="14.45" hidden="1" x14ac:dyDescent="0.35">
      <c r="A40" s="51"/>
      <c r="B40" s="21" t="s">
        <v>25</v>
      </c>
      <c r="C40" s="21" t="s">
        <v>25</v>
      </c>
      <c r="D40" s="21" t="s">
        <v>19</v>
      </c>
      <c r="E40" s="17"/>
    </row>
    <row r="41" spans="1:5" ht="18.600000000000001" hidden="1" x14ac:dyDescent="0.45">
      <c r="A41" s="22" t="s">
        <v>21</v>
      </c>
      <c r="B41" s="28"/>
      <c r="C41" s="28"/>
      <c r="D41" s="23"/>
      <c r="E41" s="18"/>
    </row>
    <row r="42" spans="1:5" ht="18.600000000000001" hidden="1" x14ac:dyDescent="0.45">
      <c r="A42" s="22" t="s">
        <v>29</v>
      </c>
      <c r="B42" s="28"/>
      <c r="C42" s="28"/>
      <c r="D42" s="23"/>
      <c r="E42" s="18"/>
    </row>
    <row r="43" spans="1:5" ht="21" hidden="1" x14ac:dyDescent="0.5">
      <c r="A43" s="42" t="s">
        <v>26</v>
      </c>
      <c r="B43" s="43"/>
      <c r="C43" s="44"/>
      <c r="D43" s="31">
        <f>SUM(D42+D41+D38)</f>
        <v>0</v>
      </c>
      <c r="E43" s="18"/>
    </row>
    <row r="44" spans="1:5" ht="14.45" hidden="1" x14ac:dyDescent="0.35"/>
    <row r="45" spans="1:5" ht="14.45" hidden="1" x14ac:dyDescent="0.35"/>
  </sheetData>
  <mergeCells count="35">
    <mergeCell ref="A43:C43"/>
    <mergeCell ref="B31:D31"/>
    <mergeCell ref="A32:A33"/>
    <mergeCell ref="B32:D32"/>
    <mergeCell ref="A38:C38"/>
    <mergeCell ref="A39:A40"/>
    <mergeCell ref="B39:D39"/>
    <mergeCell ref="A28:C28"/>
    <mergeCell ref="H16:J16"/>
    <mergeCell ref="G17:G18"/>
    <mergeCell ref="H17:J17"/>
    <mergeCell ref="G23:I23"/>
    <mergeCell ref="G24:G25"/>
    <mergeCell ref="H24:J24"/>
    <mergeCell ref="G28:I28"/>
    <mergeCell ref="B16:D16"/>
    <mergeCell ref="A23:C23"/>
    <mergeCell ref="A24:A25"/>
    <mergeCell ref="B24:D24"/>
    <mergeCell ref="H1:J1"/>
    <mergeCell ref="G9:G10"/>
    <mergeCell ref="H9:J9"/>
    <mergeCell ref="G13:I13"/>
    <mergeCell ref="H2:J2"/>
    <mergeCell ref="G8:I8"/>
    <mergeCell ref="G2:G3"/>
    <mergeCell ref="A13:C13"/>
    <mergeCell ref="A17:A18"/>
    <mergeCell ref="B17:D17"/>
    <mergeCell ref="B1:D1"/>
    <mergeCell ref="B2:D2"/>
    <mergeCell ref="A2:A3"/>
    <mergeCell ref="A8:C8"/>
    <mergeCell ref="A9:A10"/>
    <mergeCell ref="B9:D9"/>
  </mergeCells>
  <phoneticPr fontId="8" type="noConversion"/>
  <dataValidations count="1">
    <dataValidation type="list" allowBlank="1" showInputMessage="1" showErrorMessage="1" sqref="A4:A7 G19:G22 A34:A37 A19:A22 G4:G7">
      <formula1>$N$2:$N$4</formula1>
    </dataValidation>
  </dataValidations>
  <pageMargins left="0.7" right="0.7" top="0.75" bottom="0.75" header="0.3" footer="0.3"/>
  <pageSetup paperSize="9" scale="52" fitToHeight="2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'Composition des équipes'!$B$3:$B$8</xm:f>
          </x14:formula1>
          <xm:sqref>C4:C7</xm:sqref>
        </x14:dataValidation>
        <x14:dataValidation type="list" allowBlank="1" showInputMessage="1" showErrorMessage="1">
          <x14:formula1>
            <xm:f>'Composition des équipes'!$A$12:$A$17</xm:f>
          </x14:formula1>
          <xm:sqref>B11:C12</xm:sqref>
        </x14:dataValidation>
        <x14:dataValidation type="list" allowBlank="1" showInputMessage="1" showErrorMessage="1">
          <x14:formula1>
            <xm:f>'Composition des équipes'!$A$3:$A$8</xm:f>
          </x14:formula1>
          <xm:sqref>B4:B7</xm:sqref>
        </x14:dataValidation>
        <x14:dataValidation type="list" allowBlank="1" showInputMessage="1" showErrorMessage="1">
          <x14:formula1>
            <xm:f>'Composition des équipes'!$D$3:$D$8</xm:f>
          </x14:formula1>
          <xm:sqref>H4:H7</xm:sqref>
        </x14:dataValidation>
        <x14:dataValidation type="list" allowBlank="1" showInputMessage="1" showErrorMessage="1">
          <x14:formula1>
            <xm:f>'Composition des équipes'!$E$3:$E$8</xm:f>
          </x14:formula1>
          <xm:sqref>I4:I7</xm:sqref>
        </x14:dataValidation>
        <x14:dataValidation type="list" allowBlank="1" showInputMessage="1" showErrorMessage="1">
          <x14:formula1>
            <xm:f>'Composition des équipes'!$D$12:$D$17</xm:f>
          </x14:formula1>
          <xm:sqref>H11:I12</xm:sqref>
        </x14:dataValidation>
        <x14:dataValidation type="list" allowBlank="1" showInputMessage="1" showErrorMessage="1">
          <x14:formula1>
            <xm:f>'Composition des équipes'!$G$3:$G$8</xm:f>
          </x14:formula1>
          <xm:sqref>B19:B22</xm:sqref>
        </x14:dataValidation>
        <x14:dataValidation type="list" allowBlank="1" showInputMessage="1" showErrorMessage="1">
          <x14:formula1>
            <xm:f>'Composition des équipes'!$H$3:$H$8</xm:f>
          </x14:formula1>
          <xm:sqref>C19:C22</xm:sqref>
        </x14:dataValidation>
        <x14:dataValidation type="list" allowBlank="1" showInputMessage="1" showErrorMessage="1">
          <x14:formula1>
            <xm:f>'Composition des équipes'!$G$12:$G$17</xm:f>
          </x14:formula1>
          <xm:sqref>B26:C27</xm:sqref>
        </x14:dataValidation>
        <x14:dataValidation type="list" allowBlank="1" showInputMessage="1" showErrorMessage="1">
          <x14:formula1>
            <xm:f>'Composition des équipes'!$J$3:$J$8</xm:f>
          </x14:formula1>
          <xm:sqref>H19:H22</xm:sqref>
        </x14:dataValidation>
        <x14:dataValidation type="list" allowBlank="1" showInputMessage="1" showErrorMessage="1">
          <x14:formula1>
            <xm:f>'Composition des équipes'!$J$12:$J$17</xm:f>
          </x14:formula1>
          <xm:sqref>H26:I27</xm:sqref>
        </x14:dataValidation>
        <x14:dataValidation type="list" allowBlank="1" showInputMessage="1" showErrorMessage="1">
          <x14:formula1>
            <xm:f>'Composition des équipes'!$M$3:$M$8</xm:f>
          </x14:formula1>
          <xm:sqref>B34:B37</xm:sqref>
        </x14:dataValidation>
        <x14:dataValidation type="list" allowBlank="1" showInputMessage="1" showErrorMessage="1">
          <x14:formula1>
            <xm:f>'Composition des équipes'!$N$3:$N$8</xm:f>
          </x14:formula1>
          <xm:sqref>C34:C37</xm:sqref>
        </x14:dataValidation>
        <x14:dataValidation type="list" allowBlank="1" showInputMessage="1" showErrorMessage="1">
          <x14:formula1>
            <xm:f>'Composition des équipes'!$M$11:$M$17</xm:f>
          </x14:formula1>
          <xm:sqref>B41:C42</xm:sqref>
        </x14:dataValidation>
        <x14:dataValidation type="list" allowBlank="1" showInputMessage="1" showErrorMessage="1">
          <x14:formula1>
            <xm:f>'Composition des équipes'!$K$3:$K$8</xm:f>
          </x14:formula1>
          <xm:sqref>I19:I22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F5"/>
    </sheetView>
  </sheetViews>
  <sheetFormatPr baseColWidth="10" defaultRowHeight="15" x14ac:dyDescent="0.25"/>
  <cols>
    <col min="1" max="1" width="5" style="2" bestFit="1" customWidth="1"/>
    <col min="2" max="2" width="28.85546875" style="2" customWidth="1"/>
    <col min="3" max="3" width="24.140625" style="2" customWidth="1"/>
    <col min="4" max="4" width="19.7109375" style="2" bestFit="1" customWidth="1"/>
    <col min="5" max="5" width="19" style="2" customWidth="1"/>
  </cols>
  <sheetData>
    <row r="1" spans="1:6" ht="26.1" x14ac:dyDescent="0.6">
      <c r="C1" s="4" t="s">
        <v>31</v>
      </c>
      <c r="D1" s="4" t="s">
        <v>30</v>
      </c>
      <c r="E1" s="4" t="s">
        <v>32</v>
      </c>
      <c r="F1" s="3"/>
    </row>
    <row r="2" spans="1:6" s="5" customFormat="1" ht="26.1" x14ac:dyDescent="0.6">
      <c r="A2" s="6">
        <v>2</v>
      </c>
      <c r="B2" s="6" t="s">
        <v>27</v>
      </c>
      <c r="C2" s="4">
        <v>129</v>
      </c>
      <c r="D2" s="4">
        <v>79</v>
      </c>
      <c r="E2" s="4">
        <f>Résultats!D28</f>
        <v>208</v>
      </c>
      <c r="F2" s="67"/>
    </row>
    <row r="3" spans="1:6" s="5" customFormat="1" ht="26.1" x14ac:dyDescent="0.6">
      <c r="A3" s="6">
        <v>4</v>
      </c>
      <c r="B3" s="6" t="s">
        <v>23</v>
      </c>
      <c r="C3" s="4">
        <v>144</v>
      </c>
      <c r="D3" s="4">
        <v>115</v>
      </c>
      <c r="E3" s="4">
        <f>Résultats!D13</f>
        <v>259</v>
      </c>
      <c r="F3" s="67"/>
    </row>
    <row r="4" spans="1:6" s="5" customFormat="1" ht="26.1" x14ac:dyDescent="0.6">
      <c r="A4" s="6">
        <v>1</v>
      </c>
      <c r="B4" s="6" t="s">
        <v>16</v>
      </c>
      <c r="C4" s="4">
        <v>122</v>
      </c>
      <c r="D4" s="4">
        <f>SUM(Résultats!J11:J12)</f>
        <v>75</v>
      </c>
      <c r="E4" s="4">
        <f>Résultats!J13</f>
        <v>197</v>
      </c>
      <c r="F4" s="67"/>
    </row>
    <row r="5" spans="1:6" s="5" customFormat="1" ht="26.1" x14ac:dyDescent="0.6">
      <c r="A5" s="6">
        <v>3</v>
      </c>
      <c r="B5" s="6" t="s">
        <v>28</v>
      </c>
      <c r="C5" s="4">
        <v>138</v>
      </c>
      <c r="D5" s="4">
        <f>SUM(Résultats!J26:J27)</f>
        <v>92</v>
      </c>
      <c r="E5" s="4">
        <f>Résultats!J28</f>
        <v>230</v>
      </c>
      <c r="F5" s="67"/>
    </row>
    <row r="11" spans="1:6" x14ac:dyDescent="0.25">
      <c r="D11" s="2" t="s">
        <v>166</v>
      </c>
    </row>
  </sheetData>
  <autoFilter ref="B1:E1">
    <sortState ref="B2:E5">
      <sortCondition ref="E1"/>
    </sortState>
  </autoFilter>
  <phoneticPr fontId="8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D8" sqref="D8:K8"/>
    </sheetView>
  </sheetViews>
  <sheetFormatPr baseColWidth="10" defaultRowHeight="15" x14ac:dyDescent="0.25"/>
  <sheetData>
    <row r="1" spans="1:11" x14ac:dyDescent="0.25">
      <c r="A1" s="62" t="s">
        <v>45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</row>
    <row r="4" spans="1:11" ht="33" customHeight="1" x14ac:dyDescent="0.35">
      <c r="A4" s="64" t="s">
        <v>46</v>
      </c>
      <c r="B4" s="64"/>
      <c r="C4" s="64"/>
      <c r="D4" s="65"/>
      <c r="E4" s="66"/>
      <c r="F4" s="66"/>
      <c r="G4" s="66"/>
      <c r="H4" s="66"/>
      <c r="I4" s="66"/>
      <c r="J4" s="66"/>
      <c r="K4" s="63"/>
    </row>
    <row r="5" spans="1:11" ht="38.25" customHeight="1" x14ac:dyDescent="0.35"/>
    <row r="6" spans="1:11" ht="48" customHeight="1" x14ac:dyDescent="0.25">
      <c r="A6" s="64" t="s">
        <v>21</v>
      </c>
      <c r="B6" s="64"/>
      <c r="C6" s="64"/>
      <c r="D6" s="63"/>
      <c r="E6" s="38"/>
      <c r="F6" s="38"/>
      <c r="G6" s="38"/>
      <c r="H6" s="38"/>
      <c r="I6" s="38"/>
      <c r="J6" s="38"/>
      <c r="K6" s="38"/>
    </row>
    <row r="7" spans="1:11" ht="7.5" customHeight="1" x14ac:dyDescent="0.25">
      <c r="A7" s="64"/>
      <c r="B7" s="64"/>
      <c r="C7" s="64"/>
    </row>
    <row r="8" spans="1:11" ht="48" customHeight="1" x14ac:dyDescent="0.25">
      <c r="A8" s="64"/>
      <c r="B8" s="64"/>
      <c r="C8" s="64"/>
      <c r="D8" s="63"/>
      <c r="E8" s="38"/>
      <c r="F8" s="38"/>
      <c r="G8" s="38"/>
      <c r="H8" s="38"/>
      <c r="I8" s="38"/>
      <c r="J8" s="38"/>
      <c r="K8" s="38"/>
    </row>
    <row r="9" spans="1:11" ht="48" customHeight="1" x14ac:dyDescent="0.35"/>
    <row r="10" spans="1:11" ht="48" customHeight="1" x14ac:dyDescent="0.25">
      <c r="A10" s="64" t="s">
        <v>29</v>
      </c>
      <c r="B10" s="64"/>
      <c r="C10" s="64"/>
      <c r="D10" s="63"/>
      <c r="E10" s="38"/>
      <c r="F10" s="38"/>
      <c r="G10" s="38"/>
      <c r="H10" s="38"/>
      <c r="I10" s="38"/>
      <c r="J10" s="38"/>
      <c r="K10" s="38"/>
    </row>
    <row r="11" spans="1:11" ht="7.5" customHeight="1" x14ac:dyDescent="0.25">
      <c r="A11" s="64"/>
      <c r="B11" s="64"/>
      <c r="C11" s="64"/>
    </row>
    <row r="12" spans="1:11" ht="48" customHeight="1" x14ac:dyDescent="0.25">
      <c r="A12" s="64"/>
      <c r="B12" s="64"/>
      <c r="C12" s="64"/>
      <c r="D12" s="63"/>
      <c r="E12" s="38"/>
      <c r="F12" s="38"/>
      <c r="G12" s="38"/>
      <c r="H12" s="38"/>
      <c r="I12" s="38"/>
      <c r="J12" s="38"/>
      <c r="K12" s="38"/>
    </row>
  </sheetData>
  <mergeCells count="9">
    <mergeCell ref="A1:K2"/>
    <mergeCell ref="D6:K6"/>
    <mergeCell ref="D8:K8"/>
    <mergeCell ref="A6:C8"/>
    <mergeCell ref="A10:C12"/>
    <mergeCell ref="D10:K10"/>
    <mergeCell ref="D12:K12"/>
    <mergeCell ref="A4:C4"/>
    <mergeCell ref="D4:K4"/>
  </mergeCells>
  <phoneticPr fontId="8" type="noConversion"/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Composition des équipes (2)</vt:lpstr>
      <vt:lpstr>Composition des équipes</vt:lpstr>
      <vt:lpstr>Départs</vt:lpstr>
      <vt:lpstr>Résultats</vt:lpstr>
      <vt:lpstr>Classement Général</vt:lpstr>
      <vt:lpstr>Feuille compo Greensome</vt:lpstr>
      <vt:lpstr>Feuil1</vt:lpstr>
      <vt:lpstr>'Composition des équipes (2)'!Print_Area</vt:lpstr>
      <vt:lpstr>Départs!Print_Area</vt:lpstr>
      <vt:lpstr>'Feuille compo Greensome'!Print_Area</vt:lpstr>
      <vt:lpstr>'Classement Général'!Zone_d_impression</vt:lpstr>
      <vt:lpstr>'Composition des équipes'!Zone_d_impression</vt:lpstr>
      <vt:lpstr>Départs!Zone_d_impression</vt:lpstr>
      <vt:lpstr>Résultats!Zone_d_impression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Grégory JIMENEZ</dc:creator>
  <cp:lastModifiedBy>Roselyne Maillet</cp:lastModifiedBy>
  <cp:lastPrinted>2020-10-25T22:16:21Z</cp:lastPrinted>
  <dcterms:created xsi:type="dcterms:W3CDTF">2015-09-07T07:36:15Z</dcterms:created>
  <dcterms:modified xsi:type="dcterms:W3CDTF">2020-10-27T20:36:03Z</dcterms:modified>
</cp:coreProperties>
</file>