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3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4" hidden="1">'A3 à imprimer pour sur place'!$A$1:$I$31</definedName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8" l="1"/>
  <c r="J1" i="7" l="1"/>
  <c r="G6" i="8"/>
  <c r="G4" i="8" s="1"/>
  <c r="B6" i="8"/>
  <c r="B4" i="8" s="1"/>
  <c r="G3" i="5"/>
  <c r="C3" i="5"/>
  <c r="J1" i="4"/>
  <c r="C1" i="4"/>
  <c r="C1" i="7"/>
  <c r="L26" i="2"/>
  <c r="M20" i="4" s="1"/>
  <c r="L25" i="2"/>
  <c r="M19" i="4" s="1"/>
  <c r="M26" i="2"/>
  <c r="P20" i="7" s="1"/>
  <c r="M25" i="2"/>
  <c r="N19" i="4" s="1"/>
  <c r="M15" i="2"/>
  <c r="N9" i="4" s="1"/>
  <c r="L14" i="2"/>
  <c r="M8" i="4" s="1"/>
  <c r="L15" i="2"/>
  <c r="O9" i="7" s="1"/>
  <c r="L16" i="2"/>
  <c r="M10" i="4" s="1"/>
  <c r="L17" i="2"/>
  <c r="M11" i="4" s="1"/>
  <c r="L18" i="2"/>
  <c r="M12" i="4" s="1"/>
  <c r="L19" i="2"/>
  <c r="M13" i="4" s="1"/>
  <c r="L20" i="2"/>
  <c r="M14" i="4" s="1"/>
  <c r="L21" i="2"/>
  <c r="O15" i="7" s="1"/>
  <c r="L22" i="2"/>
  <c r="M16" i="4" s="1"/>
  <c r="L23" i="2"/>
  <c r="O17" i="7" s="1"/>
  <c r="L24" i="2"/>
  <c r="M18" i="4" s="1"/>
  <c r="L13" i="2"/>
  <c r="O7" i="7" s="1"/>
  <c r="M14" i="2"/>
  <c r="P8" i="7" s="1"/>
  <c r="M16" i="2"/>
  <c r="N10" i="4" s="1"/>
  <c r="M17" i="2"/>
  <c r="N11" i="4" s="1"/>
  <c r="M18" i="2"/>
  <c r="P12" i="7" s="1"/>
  <c r="M19" i="2"/>
  <c r="P13" i="7" s="1"/>
  <c r="M20" i="2"/>
  <c r="N14" i="4" s="1"/>
  <c r="M21" i="2"/>
  <c r="N15" i="4" s="1"/>
  <c r="M22" i="2"/>
  <c r="P16" i="7" s="1"/>
  <c r="M23" i="2"/>
  <c r="N17" i="4" s="1"/>
  <c r="M24" i="2"/>
  <c r="P18" i="7" s="1"/>
  <c r="M13" i="2"/>
  <c r="P7" i="7" s="1"/>
  <c r="A13" i="7"/>
  <c r="A18" i="7" s="1"/>
  <c r="A23" i="7" s="1"/>
  <c r="A28" i="7" s="1"/>
  <c r="A33" i="7" s="1"/>
  <c r="G30" i="8" l="1"/>
  <c r="G15" i="8"/>
  <c r="N12" i="4"/>
  <c r="N20" i="4"/>
  <c r="O8" i="7"/>
  <c r="O11" i="7"/>
  <c r="O12" i="7"/>
  <c r="O16" i="7"/>
  <c r="P14" i="7"/>
  <c r="O20" i="7"/>
  <c r="O18" i="7"/>
  <c r="O14" i="7"/>
  <c r="M7" i="4"/>
  <c r="M15" i="4"/>
  <c r="O10" i="7"/>
  <c r="M9" i="4"/>
  <c r="M17" i="4"/>
  <c r="P11" i="7"/>
  <c r="N18" i="4"/>
  <c r="P9" i="7"/>
  <c r="P10" i="7"/>
  <c r="N8" i="4"/>
  <c r="P15" i="7"/>
  <c r="N7" i="4"/>
  <c r="O13" i="7"/>
  <c r="P19" i="7"/>
  <c r="B15" i="8"/>
  <c r="N13" i="4"/>
  <c r="N16" i="4"/>
  <c r="O19" i="7"/>
  <c r="P17" i="7"/>
</calcChain>
</file>

<file path=xl/sharedStrings.xml><?xml version="1.0" encoding="utf-8"?>
<sst xmlns="http://schemas.openxmlformats.org/spreadsheetml/2006/main" count="249" uniqueCount="180">
  <si>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</si>
  <si>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</si>
  <si>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</si>
  <si>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</si>
  <si>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</si>
  <si>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</si>
  <si>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</si>
  <si>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</si>
  <si>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</si>
  <si>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</si>
  <si>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</si>
  <si>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</si>
  <si>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</si>
  <si>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</si>
  <si>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</si>
  <si>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</si>
  <si>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</si>
  <si>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</si>
  <si>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</si>
  <si>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</si>
  <si>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</si>
  <si>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</si>
  <si>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</si>
  <si>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</si>
  <si>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</si>
  <si>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</si>
  <si>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</si>
  <si>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</si>
  <si>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</si>
  <si>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</si>
  <si>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</si>
  <si>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</si>
  <si>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</si>
  <si>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</si>
  <si>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</si>
  <si>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</si>
  <si>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</si>
  <si>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</si>
  <si>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</si>
  <si>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</si>
  <si>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</si>
  <si>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</si>
  <si>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</si>
  <si>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</si>
  <si>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PAUL</t>
  </si>
  <si>
    <t>SIMON</t>
  </si>
  <si>
    <t>JOLY</t>
  </si>
  <si>
    <t>LE GARREC</t>
  </si>
  <si>
    <t>RAPHAEL</t>
  </si>
  <si>
    <t>BRYSELBOUT</t>
  </si>
  <si>
    <t>LOUIS</t>
  </si>
  <si>
    <t>ADAM</t>
  </si>
  <si>
    <t>LAURENT GAY</t>
  </si>
  <si>
    <t>BONFANTI</t>
  </si>
  <si>
    <t>JOSEPHINE</t>
  </si>
  <si>
    <t>POUPAUD</t>
  </si>
  <si>
    <t>FRANCIS</t>
  </si>
  <si>
    <t>DELGADO</t>
  </si>
  <si>
    <t>MARGAUX</t>
  </si>
  <si>
    <t>YOUSFI</t>
  </si>
  <si>
    <t>DIANE</t>
  </si>
  <si>
    <t>HUGO</t>
  </si>
  <si>
    <t>SONDERGAARD</t>
  </si>
  <si>
    <t>THORVALD</t>
  </si>
  <si>
    <t>ZELIA</t>
  </si>
  <si>
    <t>ANDREA</t>
  </si>
  <si>
    <t xml:space="preserve">LAURENT </t>
  </si>
  <si>
    <t>JOHAN</t>
  </si>
  <si>
    <t>EDOUARD</t>
  </si>
  <si>
    <t xml:space="preserve">BON </t>
  </si>
  <si>
    <t>FAUSTINE</t>
  </si>
  <si>
    <t xml:space="preserve">TERTIAN </t>
  </si>
  <si>
    <t>ROMY</t>
  </si>
  <si>
    <t>ALLOUACHE</t>
  </si>
  <si>
    <t>POL</t>
  </si>
  <si>
    <t>GAY</t>
  </si>
  <si>
    <t>LEELOU</t>
  </si>
  <si>
    <t>MILIANI</t>
  </si>
  <si>
    <t>SOPHIA</t>
  </si>
  <si>
    <t xml:space="preserve">NGUYEN WIBAL </t>
  </si>
  <si>
    <t>CAMILLE</t>
  </si>
  <si>
    <t>Composition des équipes - Ryder Kids 2023</t>
  </si>
  <si>
    <t>MAXIME</t>
  </si>
  <si>
    <t>BARROT</t>
  </si>
  <si>
    <t>ELIOT</t>
  </si>
  <si>
    <t xml:space="preserve">THIBAULT </t>
  </si>
  <si>
    <t xml:space="preserve">EVAN </t>
  </si>
  <si>
    <t>MINAZO</t>
  </si>
  <si>
    <t>FERRACCI</t>
  </si>
  <si>
    <t>NOIZET</t>
  </si>
  <si>
    <t xml:space="preserve">LE NY </t>
  </si>
  <si>
    <t>ELIOTT</t>
  </si>
  <si>
    <t>FAUCOGNEY</t>
  </si>
  <si>
    <t>FAUCOGNEY MAXIME(38) - U10</t>
  </si>
  <si>
    <t>NOIZET ELIOTT(42,1) - U10</t>
  </si>
  <si>
    <t>THIBAULT  EVAN (35,8) - U10</t>
  </si>
  <si>
    <t>MILIANI SOPHIA(38) - U11</t>
  </si>
  <si>
    <t>GAY LEELOU(37) - U11</t>
  </si>
  <si>
    <t>NGUYEN WIBAL  CAMILLE(46) - U10</t>
  </si>
  <si>
    <t>LE NY  ZELIA(50) - U11</t>
  </si>
  <si>
    <t>FERRACCI ANDREA(26,4) - U11</t>
  </si>
  <si>
    <t>MINAZO HUGO(58,2) - U11</t>
  </si>
  <si>
    <t>BARROT LOUIS(23,6) - U10</t>
  </si>
  <si>
    <t>NICOLAS</t>
  </si>
  <si>
    <t>GLACET</t>
  </si>
  <si>
    <t>JULIAN</t>
  </si>
  <si>
    <t>GLACET JULIAN(21,9) - U11</t>
  </si>
  <si>
    <t>PAUL SIMON(13,6) - U11</t>
  </si>
  <si>
    <t>BONFANTI JOSEPHINE(21,7) - U11</t>
  </si>
  <si>
    <t>LE GARREC RAPHAEL(12,8) - U10</t>
  </si>
  <si>
    <t>TERTIAN  ROMY(19,8) - U11</t>
  </si>
  <si>
    <t>DELGADO MARGAUX(33,3) - U10</t>
  </si>
  <si>
    <t>BON  FAUSTINE(24,4) - U10</t>
  </si>
  <si>
    <t>JOLY PAUL(10,9) - U10</t>
  </si>
  <si>
    <t>POUPAUD FRANCIS(34,5) - U11</t>
  </si>
  <si>
    <t>ALLOUACHE ADAM(26,7) - U10</t>
  </si>
  <si>
    <t>BRYSELBOUT POL(28) - U10</t>
  </si>
  <si>
    <t>LAURENT  JOHAN(29,5) - U11</t>
  </si>
  <si>
    <t>YOUSFI DIANE(19,9) - U11</t>
  </si>
  <si>
    <t>S.PAUL - J.BONFANTI</t>
  </si>
  <si>
    <t>R.LE GARREC - R.TERTIAN</t>
  </si>
  <si>
    <t>M.DELGADO - F.BON</t>
  </si>
  <si>
    <t>P.JOLY - F.POUPAUD</t>
  </si>
  <si>
    <t>A.ALLOUACHE - P.BRYSELBOUT</t>
  </si>
  <si>
    <t>L.JOHAN - Y. DIANE</t>
  </si>
  <si>
    <t>M.FAUCOGNEY - E.NOIZET</t>
  </si>
  <si>
    <t>E.THIBAULT -S.MILIANI</t>
  </si>
  <si>
    <t>L.GAY - C. NGUYEN WIBAL</t>
  </si>
  <si>
    <t>L.BARROT - J.GLACET</t>
  </si>
  <si>
    <t>F.FERRACCI - H.MINAZO</t>
  </si>
  <si>
    <t>T.SONDERGAARD - Z.LE NY</t>
  </si>
  <si>
    <t xml:space="preserve">P.JOLY </t>
  </si>
  <si>
    <t xml:space="preserve">R.LE GARREC </t>
  </si>
  <si>
    <t xml:space="preserve">S.PAUL </t>
  </si>
  <si>
    <t>L.BRYSELBOUT</t>
  </si>
  <si>
    <t>R.TERTIAN</t>
  </si>
  <si>
    <t>D.YOUSFI</t>
  </si>
  <si>
    <t>F.BON</t>
  </si>
  <si>
    <t xml:space="preserve">M.DELGADO </t>
  </si>
  <si>
    <t xml:space="preserve">A.ALLOUACHE </t>
  </si>
  <si>
    <t>J.LAURENT</t>
  </si>
  <si>
    <t>E.LAURENT GAY</t>
  </si>
  <si>
    <t>F.POUPAUD</t>
  </si>
  <si>
    <t>J.GLACET</t>
  </si>
  <si>
    <t>T. SORDERGAARD</t>
  </si>
  <si>
    <t>H. MINIAZO</t>
  </si>
  <si>
    <t xml:space="preserve">L.GAY </t>
  </si>
  <si>
    <t>S.MILIANI</t>
  </si>
  <si>
    <t>Z.LE NY</t>
  </si>
  <si>
    <t>A.FERRACCI</t>
  </si>
  <si>
    <t>E.NOIZET</t>
  </si>
  <si>
    <t xml:space="preserve">E.THIBAULT </t>
  </si>
  <si>
    <t>E.NICOLAS</t>
  </si>
  <si>
    <t>MINAZO HUGO(26) - U11</t>
  </si>
  <si>
    <t>GAY LEELOU(32,8) - U11</t>
  </si>
  <si>
    <t>NOIZET ELIOTT(31,1) - U10</t>
  </si>
  <si>
    <t>NICOLAS ELIOT(50) - U10</t>
  </si>
  <si>
    <t>14h10</t>
  </si>
  <si>
    <t>24.9</t>
  </si>
  <si>
    <t>BRYSELBOUT LOUIS(21,4) - U10</t>
  </si>
  <si>
    <t>LAURENT GAY EDOUARD(33,2) - U11</t>
  </si>
  <si>
    <t>7/1</t>
  </si>
  <si>
    <t>8/0</t>
  </si>
  <si>
    <t>6/1</t>
  </si>
  <si>
    <t>1/5</t>
  </si>
  <si>
    <t>9/0</t>
  </si>
  <si>
    <t>5/1</t>
  </si>
  <si>
    <t>7/2</t>
  </si>
  <si>
    <t>5/2</t>
  </si>
  <si>
    <t>3/3</t>
  </si>
  <si>
    <t>4/1</t>
  </si>
  <si>
    <t>3/4</t>
  </si>
  <si>
    <t>4/3</t>
  </si>
  <si>
    <t>SONDERGAARD THORVALD(24.9) - U11</t>
  </si>
  <si>
    <t>C.NGUYEN WIBAL</t>
  </si>
  <si>
    <t xml:space="preserve">L.BARROT </t>
  </si>
  <si>
    <t>21</t>
  </si>
  <si>
    <t>60</t>
  </si>
  <si>
    <t>38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</si>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</sst>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b/>
      <sz val="26"/>
      <color rgb="FF0070C0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5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9" fontId="26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2" fillId="0" borderId="1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9" fillId="0" borderId="10" xfId="0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7" fillId="2" borderId="0" xfId="0" applyFont="1" applyFill="1" applyAlignment="1">
      <alignment horizontal="center" vertical="top" wrapText="1"/>
    </xf>
    <xf numFmtId="0" fontId="37" fillId="2" borderId="0" xfId="0" applyFont="1" applyFill="1" applyAlignment="1">
      <alignment horizontal="center" vertical="top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=""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=""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=""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=""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=""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=""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=""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6"/>
  <sheetViews>
    <sheetView topLeftCell="A9" workbookViewId="0">
      <selection activeCell="G17" sqref="G17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72" t="s">
        <v>81</v>
      </c>
      <c r="B9" s="72"/>
      <c r="C9" s="72"/>
      <c r="D9" s="72"/>
      <c r="E9" s="72"/>
      <c r="F9" s="72"/>
      <c r="G9" s="72"/>
      <c r="H9" s="72"/>
      <c r="I9" s="72"/>
      <c r="J9" s="72"/>
      <c r="P9" s="58">
        <v>0</v>
      </c>
    </row>
    <row r="10" spans="1:16" ht="15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P10" s="56" t="s">
        <v>35</v>
      </c>
    </row>
    <row r="11" spans="1:16" ht="20.25" customHeight="1" x14ac:dyDescent="0.25">
      <c r="A11" s="48"/>
      <c r="B11" s="70" t="s">
        <v>41</v>
      </c>
      <c r="C11" s="70"/>
      <c r="D11" s="70"/>
      <c r="E11" s="70"/>
      <c r="F11" s="51"/>
      <c r="G11" s="71" t="s">
        <v>35</v>
      </c>
      <c r="H11" s="71"/>
      <c r="I11" s="71"/>
      <c r="J11" s="71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66</v>
      </c>
      <c r="C13" s="47" t="s">
        <v>67</v>
      </c>
      <c r="D13" s="48">
        <v>29.5</v>
      </c>
      <c r="E13" s="47" t="s">
        <v>8</v>
      </c>
      <c r="F13" s="51">
        <v>1</v>
      </c>
      <c r="G13" s="50" t="s">
        <v>83</v>
      </c>
      <c r="H13" s="50" t="s">
        <v>50</v>
      </c>
      <c r="I13" s="51">
        <v>23.6</v>
      </c>
      <c r="J13" s="50" t="s">
        <v>9</v>
      </c>
      <c r="L13" t="str">
        <f>B13&amp;" "&amp;C13&amp;"("&amp;D13&amp;")"&amp;" - "&amp;E13</f>
        <v>LAURENT  JOHAN(29,5) - U11</v>
      </c>
      <c r="M13" t="str">
        <f>G13&amp;" "&amp;H13&amp;"("&amp;I13&amp;")"&amp;" - "&amp;J13</f>
        <v>BARROT LOUIS(23,6) - U10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44</v>
      </c>
      <c r="C14" s="47" t="s">
        <v>45</v>
      </c>
      <c r="D14" s="48">
        <v>13.6</v>
      </c>
      <c r="E14" s="47" t="s">
        <v>8</v>
      </c>
      <c r="F14" s="51">
        <v>2</v>
      </c>
      <c r="G14" s="50" t="s">
        <v>62</v>
      </c>
      <c r="H14" s="50" t="s">
        <v>63</v>
      </c>
      <c r="I14" s="51" t="s">
        <v>158</v>
      </c>
      <c r="J14" s="50" t="s">
        <v>8</v>
      </c>
      <c r="L14" t="str">
        <f t="shared" ref="L14:L26" si="0">B14&amp;" "&amp;C14&amp;"("&amp;D14&amp;")"&amp;" - "&amp;E14</f>
        <v>PAUL SIMON(13,6) - U11</v>
      </c>
      <c r="M14" t="str">
        <f t="shared" ref="M14:M26" si="1">G14&amp;" "&amp;H14&amp;"("&amp;I14&amp;")"&amp;" - "&amp;J14</f>
        <v>SONDERGAARD THORVALD(24.9) - U11</v>
      </c>
      <c r="O14" s="56" t="s">
        <v>9</v>
      </c>
    </row>
    <row r="15" spans="1:16" x14ac:dyDescent="0.25">
      <c r="A15" s="48">
        <v>3</v>
      </c>
      <c r="B15" s="47" t="s">
        <v>46</v>
      </c>
      <c r="C15" s="47" t="s">
        <v>44</v>
      </c>
      <c r="D15" s="48">
        <v>10.9</v>
      </c>
      <c r="E15" s="47" t="s">
        <v>9</v>
      </c>
      <c r="F15" s="51">
        <v>3</v>
      </c>
      <c r="G15" s="50" t="s">
        <v>87</v>
      </c>
      <c r="H15" s="50" t="s">
        <v>61</v>
      </c>
      <c r="I15" s="61">
        <v>26</v>
      </c>
      <c r="J15" s="50" t="s">
        <v>8</v>
      </c>
      <c r="L15" t="str">
        <f t="shared" si="0"/>
        <v>JOLY PAUL(10,9) - U10</v>
      </c>
      <c r="M15" t="str">
        <f>G15&amp;" "&amp;H15&amp;"("&amp;I15&amp;")"&amp;" - "&amp;J15</f>
        <v>MINAZO HUGO(26) - U11</v>
      </c>
    </row>
    <row r="16" spans="1:16" x14ac:dyDescent="0.25">
      <c r="A16" s="48">
        <v>4</v>
      </c>
      <c r="B16" s="47" t="s">
        <v>52</v>
      </c>
      <c r="C16" s="47" t="s">
        <v>68</v>
      </c>
      <c r="D16" s="48">
        <v>33.200000000000003</v>
      </c>
      <c r="E16" s="47" t="s">
        <v>8</v>
      </c>
      <c r="F16" s="51">
        <v>4</v>
      </c>
      <c r="G16" s="50" t="s">
        <v>88</v>
      </c>
      <c r="H16" s="50" t="s">
        <v>65</v>
      </c>
      <c r="I16" s="61">
        <v>26.4</v>
      </c>
      <c r="J16" s="50" t="s">
        <v>8</v>
      </c>
      <c r="L16" t="str">
        <f t="shared" si="0"/>
        <v>LAURENT GAY EDOUARD(33,2) - U11</v>
      </c>
      <c r="M16" t="str">
        <f t="shared" si="1"/>
        <v>FERRACCI ANDREA(26,4) - U11</v>
      </c>
    </row>
    <row r="17" spans="1:13" x14ac:dyDescent="0.25">
      <c r="A17" s="48">
        <v>5</v>
      </c>
      <c r="B17" s="47" t="s">
        <v>47</v>
      </c>
      <c r="C17" s="47" t="s">
        <v>48</v>
      </c>
      <c r="D17" s="60">
        <v>12.8</v>
      </c>
      <c r="E17" s="47" t="s">
        <v>9</v>
      </c>
      <c r="F17" s="51">
        <v>5</v>
      </c>
      <c r="G17" s="50"/>
      <c r="H17" s="50"/>
      <c r="I17" s="51"/>
      <c r="J17" s="50"/>
      <c r="L17" t="str">
        <f>B24&amp;" "&amp;C24&amp;"("&amp;D24&amp;")"&amp;" - "&amp;E17</f>
        <v>BON  FAUSTINE(24,4) - U10</v>
      </c>
      <c r="M17" t="str">
        <f t="shared" si="1"/>
        <v xml:space="preserve"> () - </v>
      </c>
    </row>
    <row r="18" spans="1:13" hidden="1" x14ac:dyDescent="0.25">
      <c r="A18" s="48">
        <v>6</v>
      </c>
      <c r="B18" s="47" t="s">
        <v>49</v>
      </c>
      <c r="C18" s="47" t="s">
        <v>50</v>
      </c>
      <c r="D18" s="59">
        <v>21.4</v>
      </c>
      <c r="E18" s="47" t="s">
        <v>9</v>
      </c>
      <c r="F18" s="51">
        <v>6</v>
      </c>
      <c r="G18" s="50" t="s">
        <v>104</v>
      </c>
      <c r="H18" s="50" t="s">
        <v>105</v>
      </c>
      <c r="I18" s="51">
        <v>21.9</v>
      </c>
      <c r="J18" s="50" t="s">
        <v>8</v>
      </c>
      <c r="L18" t="str">
        <f>B17&amp;" "&amp;C17&amp;"("&amp;D17&amp;")"&amp;" - "&amp;E18</f>
        <v>LE GARREC RAPHAEL(12,8) - U10</v>
      </c>
      <c r="M18" t="str">
        <f t="shared" si="1"/>
        <v>GLACET JULIAN(21,9) - U11</v>
      </c>
    </row>
    <row r="19" spans="1:13" x14ac:dyDescent="0.25">
      <c r="A19" s="48">
        <v>7</v>
      </c>
      <c r="B19" s="47" t="s">
        <v>73</v>
      </c>
      <c r="C19" s="47" t="s">
        <v>51</v>
      </c>
      <c r="D19" s="59">
        <v>26.7</v>
      </c>
      <c r="E19" s="47" t="s">
        <v>9</v>
      </c>
      <c r="F19" s="51">
        <v>7</v>
      </c>
      <c r="G19" s="50" t="s">
        <v>103</v>
      </c>
      <c r="H19" s="50" t="s">
        <v>84</v>
      </c>
      <c r="I19" s="52">
        <v>50</v>
      </c>
      <c r="J19" s="50" t="s">
        <v>9</v>
      </c>
      <c r="L19" t="str">
        <f>B18&amp;" "&amp;C18&amp;"("&amp;D18&amp;")"&amp;" - "&amp;E19</f>
        <v>BRYSELBOUT LOUIS(21,4) - U10</v>
      </c>
      <c r="M19" t="str">
        <f t="shared" si="1"/>
        <v>NICOLAS ELIOT(50) - U10</v>
      </c>
    </row>
    <row r="20" spans="1:13" x14ac:dyDescent="0.25">
      <c r="A20" s="48">
        <v>8</v>
      </c>
      <c r="B20" s="47" t="s">
        <v>49</v>
      </c>
      <c r="C20" s="47" t="s">
        <v>74</v>
      </c>
      <c r="D20" s="59">
        <v>28</v>
      </c>
      <c r="E20" s="47" t="s">
        <v>9</v>
      </c>
      <c r="F20" s="51">
        <v>8</v>
      </c>
      <c r="G20" s="50" t="s">
        <v>90</v>
      </c>
      <c r="H20" s="50" t="s">
        <v>64</v>
      </c>
      <c r="I20" s="51">
        <v>50</v>
      </c>
      <c r="J20" s="50" t="s">
        <v>8</v>
      </c>
      <c r="L20" t="str">
        <f>B19&amp;" "&amp;C19&amp;"("&amp;D19&amp;")"&amp;" - "&amp;E20</f>
        <v>ALLOUACHE ADAM(26,7) - U10</v>
      </c>
      <c r="M20" t="str">
        <f>G20&amp;" "&amp;H20&amp;"("&amp;I20&amp;")"&amp;" - "&amp;J20</f>
        <v>LE NY  ZELIA(50) - U11</v>
      </c>
    </row>
    <row r="21" spans="1:13" x14ac:dyDescent="0.25">
      <c r="A21" s="48">
        <v>9</v>
      </c>
      <c r="B21" s="47" t="s">
        <v>55</v>
      </c>
      <c r="C21" s="47" t="s">
        <v>56</v>
      </c>
      <c r="D21" s="59">
        <v>34.5</v>
      </c>
      <c r="E21" s="47" t="s">
        <v>9</v>
      </c>
      <c r="F21" s="51">
        <v>9</v>
      </c>
      <c r="G21" s="50" t="s">
        <v>85</v>
      </c>
      <c r="H21" s="50" t="s">
        <v>86</v>
      </c>
      <c r="I21" s="52">
        <v>35.799999999999997</v>
      </c>
      <c r="J21" s="50" t="s">
        <v>9</v>
      </c>
      <c r="L21" t="str">
        <f>B20&amp;" "&amp;C20&amp;"("&amp;D20&amp;")"&amp;" - "&amp;E21</f>
        <v>BRYSELBOUT POL(28) - U10</v>
      </c>
      <c r="M21" t="str">
        <f t="shared" si="1"/>
        <v>THIBAULT  EVAN (35,8) - U10</v>
      </c>
    </row>
    <row r="22" spans="1:13" x14ac:dyDescent="0.25">
      <c r="A22" s="48">
        <v>10</v>
      </c>
      <c r="B22" s="47" t="s">
        <v>53</v>
      </c>
      <c r="C22" s="47" t="s">
        <v>54</v>
      </c>
      <c r="D22" s="59">
        <v>21.7</v>
      </c>
      <c r="E22" s="47" t="s">
        <v>8</v>
      </c>
      <c r="F22" s="51">
        <v>10</v>
      </c>
      <c r="G22" s="50" t="s">
        <v>92</v>
      </c>
      <c r="H22" s="50" t="s">
        <v>82</v>
      </c>
      <c r="I22" s="51">
        <v>37</v>
      </c>
      <c r="J22" s="50" t="s">
        <v>9</v>
      </c>
      <c r="L22" t="str">
        <f t="shared" si="0"/>
        <v>BONFANTI JOSEPHINE(21,7) - U11</v>
      </c>
      <c r="M22" t="str">
        <f>G22&amp;" "&amp;H22&amp;"("&amp;I22&amp;")"&amp;" - "&amp;J22</f>
        <v>FAUCOGNEY MAXIME(37) - U10</v>
      </c>
    </row>
    <row r="23" spans="1:13" x14ac:dyDescent="0.25">
      <c r="A23" s="48">
        <v>11</v>
      </c>
      <c r="B23" s="47" t="s">
        <v>71</v>
      </c>
      <c r="C23" s="47" t="s">
        <v>72</v>
      </c>
      <c r="D23" s="49">
        <v>19.8</v>
      </c>
      <c r="E23" s="47" t="s">
        <v>8</v>
      </c>
      <c r="F23" s="51">
        <v>11</v>
      </c>
      <c r="G23" s="50" t="s">
        <v>75</v>
      </c>
      <c r="H23" s="50" t="s">
        <v>76</v>
      </c>
      <c r="I23" s="51">
        <v>32.799999999999997</v>
      </c>
      <c r="J23" s="50" t="s">
        <v>8</v>
      </c>
      <c r="L23" t="str">
        <f t="shared" si="0"/>
        <v>TERTIAN  ROMY(19,8) - U11</v>
      </c>
      <c r="M23" t="str">
        <f t="shared" si="1"/>
        <v>GAY LEELOU(32,8) - U11</v>
      </c>
    </row>
    <row r="24" spans="1:13" x14ac:dyDescent="0.25">
      <c r="A24" s="48">
        <v>12</v>
      </c>
      <c r="B24" s="47" t="s">
        <v>69</v>
      </c>
      <c r="C24" s="47" t="s">
        <v>70</v>
      </c>
      <c r="D24" s="48">
        <v>24.4</v>
      </c>
      <c r="E24" s="47" t="s">
        <v>8</v>
      </c>
      <c r="F24" s="54">
        <v>12</v>
      </c>
      <c r="G24" s="53" t="s">
        <v>79</v>
      </c>
      <c r="H24" s="53" t="s">
        <v>80</v>
      </c>
      <c r="I24" s="54">
        <v>46</v>
      </c>
      <c r="J24" s="50" t="s">
        <v>9</v>
      </c>
      <c r="L24" t="str">
        <f>B21&amp;" "&amp;C21&amp;"("&amp;D21&amp;")"&amp;" - "&amp;E24</f>
        <v>POUPAUD FRANCIS(34,5) - U11</v>
      </c>
      <c r="M24" t="str">
        <f t="shared" si="1"/>
        <v>NGUYEN WIBAL  CAMILLE(46) - U10</v>
      </c>
    </row>
    <row r="25" spans="1:13" x14ac:dyDescent="0.25">
      <c r="A25" s="48">
        <v>13</v>
      </c>
      <c r="B25" s="47" t="s">
        <v>57</v>
      </c>
      <c r="C25" s="47" t="s">
        <v>58</v>
      </c>
      <c r="D25" s="48">
        <v>33.299999999999997</v>
      </c>
      <c r="E25" s="47" t="s">
        <v>9</v>
      </c>
      <c r="F25" s="51">
        <v>13</v>
      </c>
      <c r="G25" s="50" t="s">
        <v>77</v>
      </c>
      <c r="H25" s="50" t="s">
        <v>78</v>
      </c>
      <c r="I25" s="51">
        <v>38</v>
      </c>
      <c r="J25" s="50" t="s">
        <v>8</v>
      </c>
      <c r="L25" t="str">
        <f t="shared" si="0"/>
        <v>DELGADO MARGAUX(33,3) - U10</v>
      </c>
      <c r="M25" t="str">
        <f t="shared" si="1"/>
        <v>MILIANI SOPHIA(38) - U11</v>
      </c>
    </row>
    <row r="26" spans="1:13" x14ac:dyDescent="0.25">
      <c r="A26" s="48">
        <v>14</v>
      </c>
      <c r="B26" s="47" t="s">
        <v>59</v>
      </c>
      <c r="C26" s="47" t="s">
        <v>60</v>
      </c>
      <c r="D26" s="60">
        <v>19.899999999999999</v>
      </c>
      <c r="E26" s="47" t="s">
        <v>8</v>
      </c>
      <c r="F26" s="55">
        <v>14</v>
      </c>
      <c r="G26" s="50" t="s">
        <v>89</v>
      </c>
      <c r="H26" s="50" t="s">
        <v>91</v>
      </c>
      <c r="I26" s="51">
        <v>31.1</v>
      </c>
      <c r="J26" s="50" t="s">
        <v>9</v>
      </c>
      <c r="L26" t="str">
        <f t="shared" si="0"/>
        <v>YOUSFI DIANE(19,9) - U11</v>
      </c>
      <c r="M26" t="str">
        <f t="shared" si="1"/>
        <v>NOIZET ELIOTT(31,1) - U10</v>
      </c>
    </row>
  </sheetData>
  <autoFilter ref="G12:J26">
    <filterColumn colId="2">
      <filters blank="1">
        <filter val="23,6"/>
        <filter val="24.9"/>
        <filter val="26"/>
        <filter val="26,4"/>
        <filter val="31,1"/>
        <filter val="32,8"/>
        <filter val="35,8"/>
        <filter val="37"/>
        <filter val="38"/>
        <filter val="46"/>
        <filter val="50"/>
      </filters>
    </filterColumn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J32" sqref="J32:K32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81" t="str">
        <f>Equipe!B11</f>
        <v>CD13</v>
      </c>
      <c r="D1" s="81"/>
      <c r="E1" s="1"/>
      <c r="F1" s="1"/>
      <c r="G1" s="34"/>
      <c r="H1" s="4"/>
      <c r="I1" s="1"/>
      <c r="J1" s="81" t="str">
        <f>Equipe!G11</f>
        <v>CD04-05-84</v>
      </c>
      <c r="K1" s="81"/>
    </row>
    <row r="2" spans="1:16" x14ac:dyDescent="0.25">
      <c r="A2" s="2"/>
      <c r="B2" s="2"/>
      <c r="C2" s="81"/>
      <c r="D2" s="81"/>
      <c r="E2" s="2"/>
      <c r="F2" s="2"/>
      <c r="G2" s="2"/>
      <c r="H2" s="2"/>
      <c r="I2" s="2"/>
      <c r="J2" s="81"/>
      <c r="K2" s="81"/>
    </row>
    <row r="3" spans="1:16" ht="23.25" x14ac:dyDescent="0.25">
      <c r="A3" s="5" t="s">
        <v>38</v>
      </c>
      <c r="B3" s="2"/>
      <c r="C3" s="81"/>
      <c r="D3" s="81"/>
      <c r="E3" s="2"/>
      <c r="F3" s="82" t="s">
        <v>43</v>
      </c>
      <c r="G3" s="83"/>
      <c r="H3" s="84"/>
      <c r="I3" s="2"/>
      <c r="J3" s="81"/>
      <c r="K3" s="81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85" t="s">
        <v>6</v>
      </c>
      <c r="D5" s="85"/>
      <c r="E5" s="2"/>
      <c r="F5" s="5" t="s">
        <v>40</v>
      </c>
      <c r="G5" s="2"/>
      <c r="H5" s="5" t="s">
        <v>40</v>
      </c>
      <c r="I5" s="2"/>
      <c r="J5" s="85" t="s">
        <v>6</v>
      </c>
      <c r="K5" s="85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73" t="s">
        <v>107</v>
      </c>
      <c r="D7" s="74"/>
      <c r="E7" s="2"/>
      <c r="F7" s="10"/>
      <c r="G7" s="10"/>
      <c r="H7" s="10"/>
      <c r="I7" s="2"/>
      <c r="J7" s="75" t="s">
        <v>93</v>
      </c>
      <c r="K7" s="76"/>
      <c r="O7" s="6" t="str">
        <f>Equipe!L13</f>
        <v>LAURENT  JOHAN(29,5) - U11</v>
      </c>
      <c r="P7" s="6" t="str">
        <f>Equipe!M13</f>
        <v>BARROT LOUIS(23,6) - U10</v>
      </c>
    </row>
    <row r="8" spans="1:16" ht="23.25" x14ac:dyDescent="0.35">
      <c r="A8" s="11">
        <v>0.375</v>
      </c>
      <c r="B8" s="2"/>
      <c r="C8" s="12"/>
      <c r="D8" s="12"/>
      <c r="E8" s="9"/>
      <c r="F8" s="13">
        <v>7</v>
      </c>
      <c r="G8" s="10"/>
      <c r="H8" s="13">
        <v>1</v>
      </c>
      <c r="I8" s="9"/>
      <c r="J8" s="12"/>
      <c r="K8" s="12"/>
      <c r="O8" s="6" t="str">
        <f>Equipe!L14</f>
        <v>PAUL SIMON(13,6) - U11</v>
      </c>
      <c r="P8" s="6" t="str">
        <f>Equipe!M14</f>
        <v>SONDERGAARD THORVALD(24.9) - U11</v>
      </c>
    </row>
    <row r="9" spans="1:16" x14ac:dyDescent="0.25">
      <c r="A9" s="7"/>
      <c r="B9" s="2"/>
      <c r="C9" s="73" t="s">
        <v>108</v>
      </c>
      <c r="D9" s="74"/>
      <c r="E9" s="9"/>
      <c r="F9" s="14"/>
      <c r="G9" s="10"/>
      <c r="H9" s="14"/>
      <c r="I9" s="9"/>
      <c r="J9" s="75" t="s">
        <v>94</v>
      </c>
      <c r="K9" s="76"/>
      <c r="O9" s="6" t="str">
        <f>Equipe!L15</f>
        <v>JOLY PAUL(10,9) - U10</v>
      </c>
      <c r="P9" s="6" t="str">
        <f>Equipe!M15</f>
        <v>MINAZO HUGO(26) - U11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>LAURENT GAY EDOUARD(33,2) - U11</v>
      </c>
      <c r="P10" s="6" t="str">
        <f>Equipe!M16</f>
        <v>FERRACCI ANDREA(26,4) - U11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>BON  FAUSTINE(24,4) - U10</v>
      </c>
      <c r="P11" s="6" t="str">
        <f>Equipe!M17</f>
        <v xml:space="preserve"> () - </v>
      </c>
    </row>
    <row r="12" spans="1:16" x14ac:dyDescent="0.25">
      <c r="A12" s="7"/>
      <c r="B12" s="2"/>
      <c r="C12" s="73" t="s">
        <v>109</v>
      </c>
      <c r="D12" s="74"/>
      <c r="E12" s="2"/>
      <c r="F12" s="10"/>
      <c r="G12" s="10"/>
      <c r="H12" s="10"/>
      <c r="I12" s="2"/>
      <c r="J12" s="75" t="s">
        <v>95</v>
      </c>
      <c r="K12" s="76"/>
      <c r="O12" s="6" t="str">
        <f>Equipe!L18</f>
        <v>LE GARREC RAPHAEL(12,8) - U10</v>
      </c>
      <c r="P12" s="6" t="str">
        <f>Equipe!M18</f>
        <v>GLACET JULIAN(21,9) - U11</v>
      </c>
    </row>
    <row r="13" spans="1:16" ht="23.25" x14ac:dyDescent="0.35">
      <c r="A13" s="11">
        <f>A8+$A$4</f>
        <v>0.38194444444444442</v>
      </c>
      <c r="B13" s="2"/>
      <c r="C13" s="12"/>
      <c r="D13" s="12"/>
      <c r="E13" s="9"/>
      <c r="F13" s="13">
        <v>8</v>
      </c>
      <c r="G13" s="10"/>
      <c r="H13" s="13">
        <v>0</v>
      </c>
      <c r="I13" s="9"/>
      <c r="J13" s="12"/>
      <c r="K13" s="12"/>
      <c r="O13" s="6" t="str">
        <f>Equipe!L19</f>
        <v>BRYSELBOUT LOUIS(21,4) - U10</v>
      </c>
      <c r="P13" s="6" t="str">
        <f>Equipe!M19</f>
        <v>NICOLAS ELIOT(50) - U10</v>
      </c>
    </row>
    <row r="14" spans="1:16" x14ac:dyDescent="0.25">
      <c r="A14" s="7"/>
      <c r="B14" s="2"/>
      <c r="C14" s="73" t="s">
        <v>110</v>
      </c>
      <c r="D14" s="74"/>
      <c r="E14" s="9"/>
      <c r="F14" s="14"/>
      <c r="G14" s="10"/>
      <c r="H14" s="14"/>
      <c r="I14" s="9"/>
      <c r="J14" s="75" t="s">
        <v>96</v>
      </c>
      <c r="K14" s="76"/>
      <c r="O14" s="6" t="str">
        <f>Equipe!L20</f>
        <v>ALLOUACHE ADAM(26,7) - U10</v>
      </c>
      <c r="P14" s="6" t="str">
        <f>Equipe!M20</f>
        <v>LE NY  ZELIA(50) - U11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>BRYSELBOUT POL(28) - U10</v>
      </c>
      <c r="P15" s="6" t="str">
        <f>Equipe!M21</f>
        <v>THIBAULT  EVAN (35,8) - U10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>BONFANTI JOSEPHINE(21,7) - U11</v>
      </c>
      <c r="P16" s="6" t="str">
        <f>Equipe!M22</f>
        <v>FAUCOGNEY MAXIME(37) - U10</v>
      </c>
    </row>
    <row r="17" spans="1:16" x14ac:dyDescent="0.25">
      <c r="A17" s="7"/>
      <c r="B17" s="2"/>
      <c r="C17" s="73" t="s">
        <v>111</v>
      </c>
      <c r="D17" s="74"/>
      <c r="E17" s="2"/>
      <c r="F17" s="10"/>
      <c r="G17" s="10"/>
      <c r="H17" s="10"/>
      <c r="I17" s="2"/>
      <c r="J17" s="75" t="s">
        <v>97</v>
      </c>
      <c r="K17" s="76"/>
      <c r="O17" s="6" t="str">
        <f>Equipe!L23</f>
        <v>TERTIAN  ROMY(19,8) - U11</v>
      </c>
      <c r="P17" s="6" t="str">
        <f>Equipe!M23</f>
        <v>GAY LEELOU(32,8) - U11</v>
      </c>
    </row>
    <row r="18" spans="1:16" ht="23.25" x14ac:dyDescent="0.35">
      <c r="A18" s="11">
        <f>A13+$A$4</f>
        <v>0.38888888888888884</v>
      </c>
      <c r="B18" s="2"/>
      <c r="C18" s="12"/>
      <c r="D18" s="12"/>
      <c r="E18" s="9"/>
      <c r="F18" s="13">
        <v>6</v>
      </c>
      <c r="G18" s="10"/>
      <c r="H18" s="13">
        <v>1</v>
      </c>
      <c r="I18" s="9"/>
      <c r="J18" s="12"/>
      <c r="K18" s="12"/>
      <c r="O18" s="6" t="str">
        <f>Equipe!L24</f>
        <v>POUPAUD FRANCIS(34,5) - U11</v>
      </c>
      <c r="P18" s="6" t="str">
        <f>Equipe!M24</f>
        <v>NGUYEN WIBAL  CAMILLE(46) - U10</v>
      </c>
    </row>
    <row r="19" spans="1:16" x14ac:dyDescent="0.25">
      <c r="A19" s="7"/>
      <c r="B19" s="2"/>
      <c r="C19" s="73" t="s">
        <v>112</v>
      </c>
      <c r="D19" s="74"/>
      <c r="E19" s="9"/>
      <c r="F19" s="14"/>
      <c r="G19" s="10"/>
      <c r="H19" s="14"/>
      <c r="I19" s="9"/>
      <c r="J19" s="75" t="s">
        <v>98</v>
      </c>
      <c r="K19" s="76"/>
      <c r="O19" s="6" t="str">
        <f>Equipe!L25</f>
        <v>DELGADO MARGAUX(33,3) - U10</v>
      </c>
      <c r="P19" s="6" t="str">
        <f>Equipe!M25</f>
        <v>MILIANI SOPHIA(38) - U11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>YOUSFI DIANE(19,9) - U11</v>
      </c>
      <c r="P20" s="6" t="str">
        <f>Equipe!M26</f>
        <v>NOIZET ELIOTT(31,1) - U10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73" t="s">
        <v>113</v>
      </c>
      <c r="D22" s="74"/>
      <c r="E22" s="2"/>
      <c r="F22" s="10"/>
      <c r="G22" s="10"/>
      <c r="H22" s="10"/>
      <c r="I22" s="2"/>
      <c r="J22" s="75" t="s">
        <v>102</v>
      </c>
      <c r="K22" s="76"/>
    </row>
    <row r="23" spans="1:16" ht="23.25" x14ac:dyDescent="0.35">
      <c r="A23" s="11">
        <f>A18+$A$4</f>
        <v>0.39583333333333326</v>
      </c>
      <c r="B23" s="2"/>
      <c r="C23" s="12"/>
      <c r="D23" s="12"/>
      <c r="E23" s="9"/>
      <c r="F23" s="13">
        <v>7</v>
      </c>
      <c r="G23" s="10"/>
      <c r="H23" s="13">
        <v>1</v>
      </c>
      <c r="I23" s="9"/>
      <c r="J23" s="15"/>
      <c r="K23" s="17"/>
    </row>
    <row r="24" spans="1:16" x14ac:dyDescent="0.25">
      <c r="A24" s="7"/>
      <c r="B24" s="2"/>
      <c r="C24" s="73" t="s">
        <v>114</v>
      </c>
      <c r="D24" s="74"/>
      <c r="E24" s="9"/>
      <c r="F24" s="9"/>
      <c r="G24" s="10"/>
      <c r="H24" s="9"/>
      <c r="I24" s="9"/>
      <c r="J24" s="75" t="s">
        <v>106</v>
      </c>
      <c r="K24" s="76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73" t="s">
        <v>115</v>
      </c>
      <c r="D27" s="74"/>
      <c r="E27" s="2"/>
      <c r="F27" s="10"/>
      <c r="G27" s="10"/>
      <c r="H27" s="10"/>
      <c r="I27" s="2"/>
      <c r="J27" s="75" t="s">
        <v>100</v>
      </c>
      <c r="K27" s="76"/>
    </row>
    <row r="28" spans="1:16" ht="23.25" x14ac:dyDescent="0.35">
      <c r="A28" s="11">
        <f>A23+$A$4</f>
        <v>0.40277777777777768</v>
      </c>
      <c r="B28" s="2"/>
      <c r="C28" s="12"/>
      <c r="D28" s="12"/>
      <c r="E28" s="9"/>
      <c r="F28" s="13">
        <v>1</v>
      </c>
      <c r="G28" s="10"/>
      <c r="H28" s="13">
        <v>5</v>
      </c>
      <c r="I28" s="9"/>
      <c r="J28" s="12"/>
      <c r="K28" s="12"/>
    </row>
    <row r="29" spans="1:16" x14ac:dyDescent="0.25">
      <c r="A29" s="7"/>
      <c r="B29" s="2"/>
      <c r="C29" s="73" t="s">
        <v>116</v>
      </c>
      <c r="D29" s="74"/>
      <c r="E29" s="9"/>
      <c r="F29" s="14"/>
      <c r="G29" s="10"/>
      <c r="H29" s="14"/>
      <c r="I29" s="9"/>
      <c r="J29" s="75" t="s">
        <v>101</v>
      </c>
      <c r="K29" s="76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73" t="s">
        <v>117</v>
      </c>
      <c r="D32" s="74"/>
      <c r="E32" s="2"/>
      <c r="F32" s="10"/>
      <c r="G32" s="10"/>
      <c r="H32" s="10"/>
      <c r="I32" s="2"/>
      <c r="J32" s="75" t="s">
        <v>173</v>
      </c>
      <c r="K32" s="76"/>
    </row>
    <row r="33" spans="1:11" ht="23.25" x14ac:dyDescent="0.35">
      <c r="A33" s="11">
        <f>A28+$A$4</f>
        <v>0.4097222222222221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73" t="s">
        <v>118</v>
      </c>
      <c r="D34" s="74"/>
      <c r="E34" s="9"/>
      <c r="F34" s="9"/>
      <c r="G34" s="10"/>
      <c r="H34" s="9"/>
      <c r="I34" s="9"/>
      <c r="J34" s="75" t="s">
        <v>99</v>
      </c>
      <c r="K34" s="76"/>
    </row>
    <row r="35" spans="1:11" ht="15" customHeight="1" x14ac:dyDescent="0.25"/>
    <row r="36" spans="1:11" ht="20.25" customHeight="1" x14ac:dyDescent="0.25">
      <c r="E36" s="77">
        <v>38</v>
      </c>
      <c r="F36" s="77"/>
      <c r="G36" s="78" t="s">
        <v>0</v>
      </c>
      <c r="H36" s="80">
        <v>8</v>
      </c>
      <c r="I36" s="80"/>
    </row>
    <row r="37" spans="1:11" ht="24.75" customHeight="1" x14ac:dyDescent="0.25">
      <c r="E37" s="77"/>
      <c r="F37" s="77"/>
      <c r="G37" s="79"/>
      <c r="H37" s="80"/>
      <c r="I37" s="80"/>
    </row>
    <row r="38" spans="1:11" x14ac:dyDescent="0.25">
      <c r="E38" s="21"/>
      <c r="F38" s="21"/>
    </row>
  </sheetData>
  <mergeCells count="32">
    <mergeCell ref="C7:D7"/>
    <mergeCell ref="J7:K7"/>
    <mergeCell ref="C1:D3"/>
    <mergeCell ref="J1:K3"/>
    <mergeCell ref="F3:H3"/>
    <mergeCell ref="C5:D5"/>
    <mergeCell ref="J5:K5"/>
    <mergeCell ref="C9:D9"/>
    <mergeCell ref="J9:K9"/>
    <mergeCell ref="C12:D12"/>
    <mergeCell ref="J12:K12"/>
    <mergeCell ref="C14:D14"/>
    <mergeCell ref="J14:K14"/>
    <mergeCell ref="C17:D17"/>
    <mergeCell ref="J17:K17"/>
    <mergeCell ref="C19:D19"/>
    <mergeCell ref="J19:K19"/>
    <mergeCell ref="C22:D22"/>
    <mergeCell ref="J22:K22"/>
    <mergeCell ref="C24:D24"/>
    <mergeCell ref="J24:K24"/>
    <mergeCell ref="C27:D27"/>
    <mergeCell ref="J27:K27"/>
    <mergeCell ref="C29:D29"/>
    <mergeCell ref="J29:K29"/>
    <mergeCell ref="C32:D32"/>
    <mergeCell ref="J32:K32"/>
    <mergeCell ref="C34:D34"/>
    <mergeCell ref="J34:K34"/>
    <mergeCell ref="E36:F37"/>
    <mergeCell ref="G36:G37"/>
    <mergeCell ref="H36:I37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35" workbookViewId="0">
      <selection activeCell="K33" sqref="K33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4" x14ac:dyDescent="0.25">
      <c r="A1" s="1"/>
      <c r="B1" s="1"/>
      <c r="C1" s="81" t="str">
        <f>Equipe!B11</f>
        <v>CD13</v>
      </c>
      <c r="D1" s="81"/>
      <c r="E1" s="1"/>
      <c r="F1" s="1"/>
      <c r="G1" s="3"/>
      <c r="H1" s="4"/>
      <c r="I1" s="1"/>
      <c r="J1" s="81" t="str">
        <f>Equipe!G11</f>
        <v>CD04-05-84</v>
      </c>
      <c r="K1" s="81"/>
    </row>
    <row r="2" spans="1:14" x14ac:dyDescent="0.25">
      <c r="A2" s="2"/>
      <c r="B2" s="2"/>
      <c r="C2" s="81"/>
      <c r="D2" s="81"/>
      <c r="E2" s="2"/>
      <c r="F2" s="2"/>
      <c r="G2" s="2"/>
      <c r="H2" s="2"/>
      <c r="I2" s="2"/>
      <c r="J2" s="81"/>
      <c r="K2" s="81"/>
    </row>
    <row r="3" spans="1:14" ht="23.25" x14ac:dyDescent="0.25">
      <c r="A3" s="5" t="s">
        <v>39</v>
      </c>
      <c r="B3" s="2"/>
      <c r="C3" s="81"/>
      <c r="D3" s="81"/>
      <c r="E3" s="2"/>
      <c r="F3" s="82" t="s">
        <v>7</v>
      </c>
      <c r="G3" s="83"/>
      <c r="H3" s="84"/>
      <c r="I3" s="2"/>
      <c r="J3" s="81"/>
      <c r="K3" s="81"/>
    </row>
    <row r="4" spans="1:14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4" ht="18.75" x14ac:dyDescent="0.25">
      <c r="A5" s="8"/>
      <c r="B5" s="2"/>
      <c r="C5" s="85" t="s">
        <v>6</v>
      </c>
      <c r="D5" s="85"/>
      <c r="E5" s="2"/>
      <c r="F5" s="5" t="s">
        <v>40</v>
      </c>
      <c r="G5" s="2"/>
      <c r="H5" s="5" t="s">
        <v>40</v>
      </c>
      <c r="I5" s="2"/>
      <c r="J5" s="85" t="s">
        <v>6</v>
      </c>
      <c r="K5" s="85"/>
    </row>
    <row r="6" spans="1:14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4" x14ac:dyDescent="0.25">
      <c r="M7" s="6" t="str">
        <f>Equipe!L13</f>
        <v>LAURENT  JOHAN(29,5) - U11</v>
      </c>
      <c r="N7" s="6" t="str">
        <f>Equipe!M13</f>
        <v>BARROT LOUIS(23,6) - U10</v>
      </c>
    </row>
    <row r="8" spans="1:14" ht="23.25" x14ac:dyDescent="0.35">
      <c r="A8" s="11">
        <v>0.5625</v>
      </c>
      <c r="B8" s="2"/>
      <c r="C8" s="75" t="s">
        <v>113</v>
      </c>
      <c r="D8" s="76"/>
      <c r="E8" s="14"/>
      <c r="F8" s="13">
        <v>5</v>
      </c>
      <c r="H8" s="13">
        <v>1</v>
      </c>
      <c r="I8" s="14"/>
      <c r="J8" s="75" t="s">
        <v>106</v>
      </c>
      <c r="K8" s="76"/>
      <c r="M8" s="6" t="str">
        <f>Equipe!L14</f>
        <v>PAUL SIMON(13,6) - U11</v>
      </c>
      <c r="N8" s="6" t="str">
        <f>Equipe!M14</f>
        <v>SONDERGAARD THORVALD(24.9) - U11</v>
      </c>
    </row>
    <row r="9" spans="1:14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M9" s="6" t="str">
        <f>Equipe!L15</f>
        <v>JOLY PAUL(10,9) - U10</v>
      </c>
      <c r="N9" s="6" t="str">
        <f>Equipe!M15</f>
        <v>MINAZO HUGO(26) - U11</v>
      </c>
    </row>
    <row r="10" spans="1:14" ht="23.25" x14ac:dyDescent="0.35">
      <c r="A10" s="11">
        <v>0.5625</v>
      </c>
      <c r="B10" s="2"/>
      <c r="C10" s="75" t="s">
        <v>109</v>
      </c>
      <c r="D10" s="76"/>
      <c r="E10" s="14"/>
      <c r="F10" s="13">
        <v>6</v>
      </c>
      <c r="H10" s="13">
        <v>1</v>
      </c>
      <c r="I10" s="14"/>
      <c r="J10" s="75" t="s">
        <v>102</v>
      </c>
      <c r="K10" s="76"/>
      <c r="M10" s="6" t="str">
        <f>Equipe!L16</f>
        <v>LAURENT GAY EDOUARD(33,2) - U11</v>
      </c>
      <c r="N10" s="6" t="str">
        <f>Equipe!M16</f>
        <v>FERRACCI ANDREA(26,4) - U11</v>
      </c>
    </row>
    <row r="11" spans="1:14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M11" s="6" t="str">
        <f>Equipe!L17</f>
        <v>BON  FAUSTINE(24,4) - U10</v>
      </c>
      <c r="N11" s="6" t="str">
        <f>Equipe!M17</f>
        <v xml:space="preserve"> () - </v>
      </c>
    </row>
    <row r="12" spans="1:14" ht="23.25" x14ac:dyDescent="0.35">
      <c r="A12" s="11">
        <v>0.56805555555555554</v>
      </c>
      <c r="B12" s="2"/>
      <c r="C12" s="75" t="s">
        <v>107</v>
      </c>
      <c r="D12" s="76"/>
      <c r="E12" s="14"/>
      <c r="F12" s="13">
        <v>7</v>
      </c>
      <c r="H12" s="13">
        <v>2</v>
      </c>
      <c r="I12" s="14"/>
      <c r="J12" s="75" t="s">
        <v>173</v>
      </c>
      <c r="K12" s="76"/>
      <c r="M12" s="6" t="str">
        <f>Equipe!L18</f>
        <v>LE GARREC RAPHAEL(12,8) - U10</v>
      </c>
      <c r="N12" s="6" t="str">
        <f>Equipe!M18</f>
        <v>GLACET JULIAN(21,9) - U11</v>
      </c>
    </row>
    <row r="13" spans="1:14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M13" s="6" t="str">
        <f>Equipe!L19</f>
        <v>BRYSELBOUT LOUIS(21,4) - U10</v>
      </c>
      <c r="N13" s="6" t="str">
        <f>Equipe!M19</f>
        <v>NICOLAS ELIOT(50) - U10</v>
      </c>
    </row>
    <row r="14" spans="1:14" ht="23.25" x14ac:dyDescent="0.35">
      <c r="A14" s="11">
        <v>0.56805555555555554</v>
      </c>
      <c r="B14" s="2"/>
      <c r="C14" s="75" t="s">
        <v>159</v>
      </c>
      <c r="D14" s="76"/>
      <c r="E14" s="14"/>
      <c r="F14" s="13">
        <v>5</v>
      </c>
      <c r="H14" s="13">
        <v>2</v>
      </c>
      <c r="I14" s="14"/>
      <c r="J14" s="75" t="s">
        <v>153</v>
      </c>
      <c r="K14" s="76"/>
      <c r="M14" s="6" t="str">
        <f>Equipe!L20</f>
        <v>ALLOUACHE ADAM(26,7) - U10</v>
      </c>
      <c r="N14" s="6" t="str">
        <f>Equipe!M20</f>
        <v>LE NY  ZELIA(50) - U11</v>
      </c>
    </row>
    <row r="15" spans="1:14" x14ac:dyDescent="0.25">
      <c r="M15" s="6" t="str">
        <f>Equipe!L21</f>
        <v>BRYSELBOUT POL(28) - U10</v>
      </c>
      <c r="N15" s="6" t="str">
        <f>Equipe!M21</f>
        <v>THIBAULT  EVAN (35,8) - U10</v>
      </c>
    </row>
    <row r="16" spans="1:14" ht="23.25" x14ac:dyDescent="0.35">
      <c r="A16" s="11">
        <v>0.57361111111111118</v>
      </c>
      <c r="B16" s="2"/>
      <c r="C16" s="75" t="s">
        <v>110</v>
      </c>
      <c r="D16" s="76"/>
      <c r="E16" s="14"/>
      <c r="F16" s="13">
        <v>6</v>
      </c>
      <c r="H16" s="13">
        <v>1</v>
      </c>
      <c r="I16" s="14"/>
      <c r="J16" s="75" t="s">
        <v>154</v>
      </c>
      <c r="K16" s="76"/>
      <c r="M16" s="6" t="str">
        <f>Equipe!L22</f>
        <v>BONFANTI JOSEPHINE(21,7) - U11</v>
      </c>
      <c r="N16" s="6" t="str">
        <f>Equipe!M22</f>
        <v>FAUCOGNEY MAXIME(37) - U10</v>
      </c>
    </row>
    <row r="17" spans="1:14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M17" s="6" t="str">
        <f>Equipe!L23</f>
        <v>TERTIAN  ROMY(19,8) - U11</v>
      </c>
      <c r="N17" s="6" t="str">
        <f>Equipe!M23</f>
        <v>GAY LEELOU(32,8) - U11</v>
      </c>
    </row>
    <row r="18" spans="1:14" ht="23.25" x14ac:dyDescent="0.35">
      <c r="A18" s="11">
        <v>0.57361111111111118</v>
      </c>
      <c r="B18" s="2"/>
      <c r="C18" s="75" t="s">
        <v>118</v>
      </c>
      <c r="D18" s="76"/>
      <c r="E18" s="14"/>
      <c r="F18" s="13">
        <v>3</v>
      </c>
      <c r="H18" s="13">
        <v>3</v>
      </c>
      <c r="I18" s="14"/>
      <c r="J18" s="75" t="s">
        <v>96</v>
      </c>
      <c r="K18" s="76"/>
      <c r="M18" s="6" t="str">
        <f>Equipe!L24</f>
        <v>POUPAUD FRANCIS(34,5) - U11</v>
      </c>
      <c r="N18" s="6" t="str">
        <f>Equipe!M24</f>
        <v>NGUYEN WIBAL  CAMILLE(46) - U10</v>
      </c>
    </row>
    <row r="19" spans="1:14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M19" s="6" t="str">
        <f>Equipe!L25</f>
        <v>DELGADO MARGAUX(33,3) - U10</v>
      </c>
      <c r="N19" s="6" t="str">
        <f>Equipe!M25</f>
        <v>MILIANI SOPHIA(38) - U11</v>
      </c>
    </row>
    <row r="20" spans="1:14" ht="23.25" x14ac:dyDescent="0.35">
      <c r="A20" s="11">
        <v>0.57916666666666672</v>
      </c>
      <c r="B20" s="2"/>
      <c r="C20" s="75" t="s">
        <v>112</v>
      </c>
      <c r="D20" s="76"/>
      <c r="E20" s="14"/>
      <c r="F20" s="13">
        <v>4</v>
      </c>
      <c r="H20" s="13">
        <v>1</v>
      </c>
      <c r="I20" s="14"/>
      <c r="J20" s="75" t="s">
        <v>98</v>
      </c>
      <c r="K20" s="76"/>
      <c r="M20" s="6" t="str">
        <f>Equipe!L26</f>
        <v>YOUSFI DIANE(19,9) - U11</v>
      </c>
      <c r="N20" s="6" t="str">
        <f>Equipe!M26</f>
        <v>NOIZET ELIOTT(31,1) - U10</v>
      </c>
    </row>
    <row r="21" spans="1:14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4" ht="23.25" x14ac:dyDescent="0.35">
      <c r="A22" s="11">
        <v>0.57916666666666672</v>
      </c>
      <c r="B22" s="2"/>
      <c r="C22" s="75" t="s">
        <v>111</v>
      </c>
      <c r="D22" s="76"/>
      <c r="E22" s="14"/>
      <c r="F22" s="13">
        <v>8</v>
      </c>
      <c r="H22" s="13">
        <v>0</v>
      </c>
      <c r="I22" s="14"/>
      <c r="J22" s="75" t="s">
        <v>99</v>
      </c>
      <c r="K22" s="76"/>
    </row>
    <row r="23" spans="1:14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4" ht="23.25" x14ac:dyDescent="0.35">
      <c r="A24" s="11">
        <v>0.58472222222222225</v>
      </c>
      <c r="B24" s="27"/>
      <c r="C24" s="75" t="s">
        <v>115</v>
      </c>
      <c r="D24" s="76"/>
      <c r="E24" s="28"/>
      <c r="F24" s="29">
        <v>3</v>
      </c>
      <c r="H24" s="29">
        <v>4</v>
      </c>
      <c r="I24" s="28"/>
      <c r="J24" s="75" t="s">
        <v>100</v>
      </c>
      <c r="K24" s="76"/>
    </row>
    <row r="25" spans="1:14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4" ht="23.25" x14ac:dyDescent="0.35">
      <c r="A26" s="11">
        <v>0.58472222222222225</v>
      </c>
      <c r="B26" s="27"/>
      <c r="C26" s="75" t="s">
        <v>117</v>
      </c>
      <c r="D26" s="76"/>
      <c r="E26" s="28"/>
      <c r="F26" s="29">
        <v>4</v>
      </c>
      <c r="H26" s="29">
        <v>3</v>
      </c>
      <c r="I26" s="28"/>
      <c r="J26" s="75" t="s">
        <v>155</v>
      </c>
      <c r="K26" s="76"/>
    </row>
    <row r="27" spans="1:14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4" ht="23.25" x14ac:dyDescent="0.35">
      <c r="A28" s="11" t="s">
        <v>157</v>
      </c>
      <c r="B28" s="27"/>
      <c r="C28" s="75" t="s">
        <v>160</v>
      </c>
      <c r="D28" s="76"/>
      <c r="E28" s="28"/>
      <c r="F28" s="29">
        <v>5</v>
      </c>
      <c r="H28" s="29">
        <v>2</v>
      </c>
      <c r="I28" s="28"/>
      <c r="J28" s="75" t="s">
        <v>95</v>
      </c>
      <c r="K28" s="76"/>
    </row>
    <row r="29" spans="1:14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4" ht="23.25" x14ac:dyDescent="0.35">
      <c r="A30" s="11" t="s">
        <v>157</v>
      </c>
      <c r="B30" s="27"/>
      <c r="C30" s="75" t="s">
        <v>114</v>
      </c>
      <c r="D30" s="76"/>
      <c r="E30" s="28"/>
      <c r="F30" s="29">
        <v>4</v>
      </c>
      <c r="H30" s="29">
        <v>1</v>
      </c>
      <c r="I30" s="28"/>
      <c r="J30" s="75" t="s">
        <v>156</v>
      </c>
      <c r="K30" s="76"/>
    </row>
    <row r="32" spans="1:14" ht="23.25" customHeight="1" x14ac:dyDescent="0.25">
      <c r="E32" s="77">
        <v>60</v>
      </c>
      <c r="F32" s="77"/>
      <c r="G32" s="86" t="s">
        <v>0</v>
      </c>
      <c r="H32" s="77">
        <v>21</v>
      </c>
      <c r="I32" s="77"/>
    </row>
    <row r="33" spans="5:9" ht="23.25" customHeight="1" x14ac:dyDescent="0.25">
      <c r="E33" s="77"/>
      <c r="F33" s="77"/>
      <c r="G33" s="87"/>
      <c r="H33" s="77"/>
      <c r="I33" s="77"/>
    </row>
  </sheetData>
  <mergeCells count="32">
    <mergeCell ref="C1:D3"/>
    <mergeCell ref="J1:K3"/>
    <mergeCell ref="F3:H3"/>
    <mergeCell ref="C5:D5"/>
    <mergeCell ref="J5:K5"/>
    <mergeCell ref="J26:K26"/>
    <mergeCell ref="C28:D28"/>
    <mergeCell ref="J28:K28"/>
    <mergeCell ref="C30:D30"/>
    <mergeCell ref="J30:K30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C10:D10"/>
    <mergeCell ref="J10:K10"/>
    <mergeCell ref="C12:D12"/>
    <mergeCell ref="J12:K12"/>
    <mergeCell ref="C14:D14"/>
    <mergeCell ref="J14:K14"/>
  </mergeCells>
  <dataValidations count="3">
    <dataValidation type="list" allowBlank="1" showInputMessage="1" showErrorMessage="1" sqref="J28:K28 J8:K8 J10:K10 J12:K12 J14:K14 J16:K16 J18:K18 J20:K20 J22:K22 J24:K24 J26:K26 J30:K30">
      <formula1>$N$6:$N$20</formula1>
    </dataValidation>
    <dataValidation type="list" allowBlank="1" showInputMessage="1" showErrorMessage="1" sqref="C8:D8 C10:D10 C12:D12 C14:D14 C16:D16 C18:D18 C20:D20 C22:D22 C24:D24 C26:D26 C28:D28 C30:D30">
      <formula1>$M$6:$M$20</formula1>
    </dataValidation>
    <dataValidation type="list" allowBlank="1" showInputMessage="1" showErrorMessage="1" sqref="C23">
      <formula1>#REF!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selection activeCell="C1" sqref="C1:G1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9" t="s">
        <v>36</v>
      </c>
      <c r="D1" s="89"/>
      <c r="E1" s="89"/>
      <c r="F1" s="89"/>
      <c r="G1" s="89"/>
      <c r="H1" s="38"/>
      <c r="I1" s="6"/>
    </row>
    <row r="2" spans="1:9" ht="55.5" customHeight="1" x14ac:dyDescent="0.55000000000000004">
      <c r="A2" s="38"/>
      <c r="B2" s="38"/>
      <c r="C2" s="148">
        <v>2023</v>
      </c>
      <c r="D2" s="149"/>
      <c r="E2" s="149"/>
      <c r="F2" s="149"/>
      <c r="G2" s="149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88">
        <v>98</v>
      </c>
      <c r="D5" s="36"/>
      <c r="E5" s="90" t="s">
        <v>0</v>
      </c>
      <c r="F5" s="6"/>
      <c r="G5" s="88">
        <v>29</v>
      </c>
      <c r="H5" s="37"/>
      <c r="I5" s="42"/>
    </row>
    <row r="6" spans="1:9" ht="23.1" customHeight="1" x14ac:dyDescent="0.25">
      <c r="A6" s="35"/>
      <c r="B6" s="35"/>
      <c r="C6" s="88"/>
      <c r="D6" s="36"/>
      <c r="E6" s="90"/>
      <c r="F6" s="37"/>
      <c r="G6" s="88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8" zoomScaleNormal="100" workbookViewId="0">
      <selection activeCell="A29" sqref="A29"/>
    </sheetView>
  </sheetViews>
  <sheetFormatPr baseColWidth="10" defaultRowHeight="15.75" x14ac:dyDescent="0.25"/>
  <cols>
    <col min="1" max="1" width="4" customWidth="1"/>
    <col min="2" max="9" width="14.75" customWidth="1"/>
    <col min="10" max="10" width="6.125" customWidth="1"/>
  </cols>
  <sheetData>
    <row r="1" spans="1:9" x14ac:dyDescent="0.25">
      <c r="B1" s="96" t="s">
        <v>17</v>
      </c>
      <c r="C1" s="97"/>
      <c r="D1" s="97"/>
      <c r="E1" s="97"/>
      <c r="F1" s="102" t="s">
        <v>18</v>
      </c>
      <c r="G1" s="102"/>
      <c r="H1" s="102"/>
      <c r="I1" s="103"/>
    </row>
    <row r="2" spans="1:9" x14ac:dyDescent="0.25">
      <c r="B2" s="98"/>
      <c r="C2" s="99"/>
      <c r="D2" s="99"/>
      <c r="E2" s="99"/>
      <c r="F2" s="104"/>
      <c r="G2" s="104"/>
      <c r="H2" s="104"/>
      <c r="I2" s="105"/>
    </row>
    <row r="3" spans="1:9" ht="49.5" customHeight="1" x14ac:dyDescent="0.25">
      <c r="B3" s="100"/>
      <c r="C3" s="101"/>
      <c r="D3" s="101"/>
      <c r="E3" s="101"/>
      <c r="F3" s="106"/>
      <c r="G3" s="106"/>
      <c r="H3" s="106"/>
      <c r="I3" s="107"/>
    </row>
    <row r="4" spans="1:9" ht="30" customHeight="1" x14ac:dyDescent="0.25">
      <c r="B4" s="92" t="str">
        <f>IF(B6="CD04-05-84","HAUTES Alpes, Alpes Hautes Provence, VAUCLUSE",IF(B6="CD06","ALPES MARITIMES",IF(B6="CD83","VAR",IF(B6="CD13","BOUCHES DU RHÔNE",0))))</f>
        <v>BOUCHES DU RHÔNE</v>
      </c>
      <c r="C4" s="93"/>
      <c r="D4" s="93"/>
      <c r="E4" s="120" t="s">
        <v>19</v>
      </c>
      <c r="F4" s="120"/>
      <c r="G4" s="108" t="str">
        <f>IF(G6="CD04-05-84","HAUTES Alpes, Alpes Hautes Provence, VAUCLUSE",IF(G6="CD06","ALPES MARITIMES",IF(G6="CD83","VAR",IF(G6="CD13","BOUCHES DU RHÔNE",0))))</f>
        <v>HAUTES Alpes, Alpes Hautes Provence, VAUCLUSE</v>
      </c>
      <c r="H4" s="108"/>
      <c r="I4" s="109"/>
    </row>
    <row r="5" spans="1:9" ht="19.5" customHeight="1" x14ac:dyDescent="0.25">
      <c r="B5" s="94"/>
      <c r="C5" s="95"/>
      <c r="D5" s="95"/>
      <c r="E5" s="121"/>
      <c r="F5" s="121"/>
      <c r="G5" s="110"/>
      <c r="H5" s="110"/>
      <c r="I5" s="111"/>
    </row>
    <row r="6" spans="1:9" ht="30" customHeight="1" x14ac:dyDescent="0.25">
      <c r="B6" s="112" t="str">
        <f>Equipe!$B$11</f>
        <v>CD13</v>
      </c>
      <c r="C6" s="113"/>
      <c r="D6" s="113"/>
      <c r="E6" s="122" t="s">
        <v>20</v>
      </c>
      <c r="F6" s="123"/>
      <c r="G6" s="116" t="str">
        <f>Equipe!$G$11</f>
        <v>CD04-05-84</v>
      </c>
      <c r="H6" s="116"/>
      <c r="I6" s="117"/>
    </row>
    <row r="7" spans="1:9" ht="12" customHeight="1" x14ac:dyDescent="0.25">
      <c r="B7" s="114"/>
      <c r="C7" s="115"/>
      <c r="D7" s="115"/>
      <c r="E7" s="124"/>
      <c r="F7" s="125"/>
      <c r="G7" s="118"/>
      <c r="H7" s="118"/>
      <c r="I7" s="119"/>
    </row>
    <row r="8" spans="1:9" ht="39" customHeight="1" x14ac:dyDescent="0.6">
      <c r="A8" s="46" t="s">
        <v>11</v>
      </c>
      <c r="B8" s="91" t="s">
        <v>119</v>
      </c>
      <c r="C8" s="91"/>
      <c r="D8" s="91"/>
      <c r="E8" s="126" t="s">
        <v>161</v>
      </c>
      <c r="F8" s="126"/>
      <c r="G8" s="91" t="s">
        <v>125</v>
      </c>
      <c r="H8" s="91"/>
      <c r="I8" s="91"/>
    </row>
    <row r="9" spans="1:9" ht="39" customHeight="1" x14ac:dyDescent="0.6">
      <c r="A9" s="46" t="s">
        <v>12</v>
      </c>
      <c r="B9" s="91" t="s">
        <v>120</v>
      </c>
      <c r="C9" s="91"/>
      <c r="D9" s="91"/>
      <c r="E9" s="127" t="s">
        <v>162</v>
      </c>
      <c r="F9" s="127"/>
      <c r="G9" s="91" t="s">
        <v>126</v>
      </c>
      <c r="H9" s="91"/>
      <c r="I9" s="91"/>
    </row>
    <row r="10" spans="1:9" ht="39" customHeight="1" x14ac:dyDescent="0.6">
      <c r="A10" s="46" t="s">
        <v>13</v>
      </c>
      <c r="B10" s="91" t="s">
        <v>121</v>
      </c>
      <c r="C10" s="91"/>
      <c r="D10" s="91"/>
      <c r="E10" s="126" t="s">
        <v>163</v>
      </c>
      <c r="F10" s="126"/>
      <c r="G10" s="91" t="s">
        <v>127</v>
      </c>
      <c r="H10" s="91"/>
      <c r="I10" s="91"/>
    </row>
    <row r="11" spans="1:9" ht="39" customHeight="1" x14ac:dyDescent="0.6">
      <c r="A11" s="46" t="s">
        <v>14</v>
      </c>
      <c r="B11" s="91" t="s">
        <v>122</v>
      </c>
      <c r="C11" s="91"/>
      <c r="D11" s="91"/>
      <c r="E11" s="126" t="s">
        <v>161</v>
      </c>
      <c r="F11" s="126"/>
      <c r="G11" s="91" t="s">
        <v>128</v>
      </c>
      <c r="H11" s="91"/>
      <c r="I11" s="91"/>
    </row>
    <row r="12" spans="1:9" ht="39" customHeight="1" x14ac:dyDescent="0.6">
      <c r="A12" s="46" t="s">
        <v>15</v>
      </c>
      <c r="B12" s="91" t="s">
        <v>123</v>
      </c>
      <c r="C12" s="91"/>
      <c r="D12" s="91"/>
      <c r="E12" s="126" t="s">
        <v>164</v>
      </c>
      <c r="F12" s="126"/>
      <c r="G12" s="91" t="s">
        <v>129</v>
      </c>
      <c r="H12" s="91"/>
      <c r="I12" s="91"/>
    </row>
    <row r="13" spans="1:9" ht="39" customHeight="1" x14ac:dyDescent="0.6">
      <c r="A13" s="46" t="s">
        <v>16</v>
      </c>
      <c r="B13" s="91" t="s">
        <v>124</v>
      </c>
      <c r="C13" s="91"/>
      <c r="D13" s="91"/>
      <c r="E13" s="126" t="s">
        <v>165</v>
      </c>
      <c r="F13" s="126"/>
      <c r="G13" s="91" t="s">
        <v>130</v>
      </c>
      <c r="H13" s="91"/>
      <c r="I13" s="91"/>
    </row>
    <row r="14" spans="1:9" ht="30" customHeight="1" x14ac:dyDescent="0.6">
      <c r="A14" s="62"/>
      <c r="B14" s="63"/>
      <c r="C14" s="64"/>
      <c r="D14" s="64"/>
      <c r="E14" s="65" t="s">
        <v>178</v>
      </c>
      <c r="F14" s="66" t="s">
        <v>179</v>
      </c>
      <c r="G14" s="64"/>
      <c r="H14" s="64"/>
      <c r="I14" s="67"/>
    </row>
    <row r="15" spans="1:9" ht="30" customHeight="1" x14ac:dyDescent="0.25">
      <c r="B15" s="112" t="str">
        <f>B6</f>
        <v>CD13</v>
      </c>
      <c r="C15" s="113"/>
      <c r="D15" s="113"/>
      <c r="E15" s="122" t="s">
        <v>21</v>
      </c>
      <c r="F15" s="123"/>
      <c r="G15" s="116" t="str">
        <f>G6</f>
        <v>CD04-05-84</v>
      </c>
      <c r="H15" s="116"/>
      <c r="I15" s="117"/>
    </row>
    <row r="16" spans="1:9" ht="10.5" customHeight="1" x14ac:dyDescent="0.25">
      <c r="B16" s="114"/>
      <c r="C16" s="115"/>
      <c r="D16" s="115"/>
      <c r="E16" s="124"/>
      <c r="F16" s="125"/>
      <c r="G16" s="118"/>
      <c r="H16" s="118"/>
      <c r="I16" s="119"/>
    </row>
    <row r="17" spans="1:9" ht="39" customHeight="1" x14ac:dyDescent="0.6">
      <c r="A17" s="46" t="s">
        <v>22</v>
      </c>
      <c r="B17" s="91" t="s">
        <v>131</v>
      </c>
      <c r="C17" s="91"/>
      <c r="D17" s="91"/>
      <c r="E17" s="126" t="s">
        <v>166</v>
      </c>
      <c r="F17" s="126"/>
      <c r="G17" s="91" t="s">
        <v>143</v>
      </c>
      <c r="H17" s="91"/>
      <c r="I17" s="91"/>
    </row>
    <row r="18" spans="1:9" ht="39" customHeight="1" x14ac:dyDescent="0.6">
      <c r="A18" s="46" t="s">
        <v>23</v>
      </c>
      <c r="B18" s="91" t="s">
        <v>132</v>
      </c>
      <c r="C18" s="91"/>
      <c r="D18" s="91"/>
      <c r="E18" s="126" t="s">
        <v>163</v>
      </c>
      <c r="F18" s="126"/>
      <c r="G18" s="91" t="s">
        <v>175</v>
      </c>
      <c r="H18" s="91"/>
      <c r="I18" s="91"/>
    </row>
    <row r="19" spans="1:9" ht="39" customHeight="1" x14ac:dyDescent="0.6">
      <c r="A19" s="46" t="s">
        <v>24</v>
      </c>
      <c r="B19" s="91" t="s">
        <v>133</v>
      </c>
      <c r="C19" s="91"/>
      <c r="D19" s="91"/>
      <c r="E19" s="126" t="s">
        <v>167</v>
      </c>
      <c r="F19" s="126"/>
      <c r="G19" s="91" t="s">
        <v>144</v>
      </c>
      <c r="H19" s="91"/>
      <c r="I19" s="91"/>
    </row>
    <row r="20" spans="1:9" ht="39" customHeight="1" x14ac:dyDescent="0.6">
      <c r="A20" s="46" t="s">
        <v>25</v>
      </c>
      <c r="B20" s="91" t="s">
        <v>134</v>
      </c>
      <c r="C20" s="91"/>
      <c r="D20" s="91"/>
      <c r="E20" s="126" t="s">
        <v>168</v>
      </c>
      <c r="F20" s="126"/>
      <c r="G20" s="91" t="s">
        <v>145</v>
      </c>
      <c r="H20" s="91"/>
      <c r="I20" s="91"/>
    </row>
    <row r="21" spans="1:9" ht="39" customHeight="1" x14ac:dyDescent="0.6">
      <c r="A21" s="46" t="s">
        <v>26</v>
      </c>
      <c r="B21" s="91" t="s">
        <v>135</v>
      </c>
      <c r="C21" s="91"/>
      <c r="D21" s="91"/>
      <c r="E21" s="126" t="s">
        <v>163</v>
      </c>
      <c r="F21" s="126"/>
      <c r="G21" s="91" t="s">
        <v>146</v>
      </c>
      <c r="H21" s="91"/>
      <c r="I21" s="91"/>
    </row>
    <row r="22" spans="1:9" ht="39" customHeight="1" x14ac:dyDescent="0.6">
      <c r="A22" s="46" t="s">
        <v>27</v>
      </c>
      <c r="B22" s="91" t="s">
        <v>136</v>
      </c>
      <c r="C22" s="91"/>
      <c r="D22" s="91"/>
      <c r="E22" s="126" t="s">
        <v>169</v>
      </c>
      <c r="F22" s="126"/>
      <c r="G22" s="91" t="s">
        <v>147</v>
      </c>
      <c r="H22" s="91"/>
      <c r="I22" s="91"/>
    </row>
    <row r="23" spans="1:9" ht="39" customHeight="1" x14ac:dyDescent="0.6">
      <c r="A23" s="46" t="s">
        <v>28</v>
      </c>
      <c r="B23" s="91" t="s">
        <v>137</v>
      </c>
      <c r="C23" s="91"/>
      <c r="D23" s="91"/>
      <c r="E23" s="126" t="s">
        <v>170</v>
      </c>
      <c r="F23" s="126"/>
      <c r="G23" s="91" t="s">
        <v>174</v>
      </c>
      <c r="H23" s="91"/>
      <c r="I23" s="91"/>
    </row>
    <row r="24" spans="1:9" ht="39" customHeight="1" x14ac:dyDescent="0.6">
      <c r="A24" s="46" t="s">
        <v>29</v>
      </c>
      <c r="B24" s="91" t="s">
        <v>138</v>
      </c>
      <c r="C24" s="91"/>
      <c r="D24" s="91"/>
      <c r="E24" s="126" t="s">
        <v>162</v>
      </c>
      <c r="F24" s="126"/>
      <c r="G24" s="91" t="s">
        <v>148</v>
      </c>
      <c r="H24" s="91"/>
      <c r="I24" s="91"/>
    </row>
    <row r="25" spans="1:9" ht="39" customHeight="1" x14ac:dyDescent="0.6">
      <c r="A25" s="46" t="s">
        <v>30</v>
      </c>
      <c r="B25" s="91" t="s">
        <v>139</v>
      </c>
      <c r="C25" s="91"/>
      <c r="D25" s="91"/>
      <c r="E25" s="126" t="s">
        <v>171</v>
      </c>
      <c r="F25" s="126"/>
      <c r="G25" s="91" t="s">
        <v>149</v>
      </c>
      <c r="H25" s="91"/>
      <c r="I25" s="91"/>
    </row>
    <row r="26" spans="1:9" ht="39" customHeight="1" x14ac:dyDescent="0.6">
      <c r="A26" s="46" t="s">
        <v>31</v>
      </c>
      <c r="B26" s="91" t="s">
        <v>140</v>
      </c>
      <c r="C26" s="91"/>
      <c r="D26" s="91"/>
      <c r="E26" s="126" t="s">
        <v>172</v>
      </c>
      <c r="F26" s="126"/>
      <c r="G26" s="91" t="s">
        <v>150</v>
      </c>
      <c r="H26" s="91"/>
      <c r="I26" s="91"/>
    </row>
    <row r="27" spans="1:9" ht="39" customHeight="1" x14ac:dyDescent="0.6">
      <c r="A27" s="46" t="s">
        <v>32</v>
      </c>
      <c r="B27" s="91" t="s">
        <v>141</v>
      </c>
      <c r="C27" s="91"/>
      <c r="D27" s="91"/>
      <c r="E27" s="126" t="s">
        <v>168</v>
      </c>
      <c r="F27" s="126"/>
      <c r="G27" s="91" t="s">
        <v>151</v>
      </c>
      <c r="H27" s="91"/>
      <c r="I27" s="91"/>
    </row>
    <row r="28" spans="1:9" ht="39" customHeight="1" x14ac:dyDescent="0.6">
      <c r="A28" s="46" t="s">
        <v>33</v>
      </c>
      <c r="B28" s="91" t="s">
        <v>142</v>
      </c>
      <c r="C28" s="91"/>
      <c r="D28" s="91"/>
      <c r="E28" s="126" t="s">
        <v>170</v>
      </c>
      <c r="F28" s="126"/>
      <c r="G28" s="91" t="s">
        <v>152</v>
      </c>
      <c r="H28" s="91"/>
      <c r="I28" s="91"/>
    </row>
    <row r="29" spans="1:9" ht="28.5" customHeight="1" x14ac:dyDescent="0.6">
      <c r="B29" s="63"/>
      <c r="C29" s="64"/>
      <c r="D29" s="64"/>
      <c r="E29" s="68" t="s">
        <v>177</v>
      </c>
      <c r="F29" s="69" t="s">
        <v>176</v>
      </c>
      <c r="G29" s="64"/>
      <c r="H29" s="64"/>
      <c r="I29" s="67"/>
    </row>
    <row r="30" spans="1:9" ht="30" customHeight="1" x14ac:dyDescent="0.25">
      <c r="B30" s="128" t="str">
        <f>B6</f>
        <v>CD13</v>
      </c>
      <c r="C30" s="129"/>
      <c r="D30" s="129"/>
      <c r="E30" s="122" t="s">
        <v>34</v>
      </c>
      <c r="F30" s="123"/>
      <c r="G30" s="132" t="str">
        <f>G6</f>
        <v>CD04-05-84</v>
      </c>
      <c r="H30" s="132"/>
      <c r="I30" s="133"/>
    </row>
    <row r="31" spans="1:9" ht="23.25" customHeight="1" x14ac:dyDescent="0.25">
      <c r="B31" s="130"/>
      <c r="C31" s="131"/>
      <c r="D31" s="131"/>
      <c r="E31" s="124"/>
      <c r="F31" s="125"/>
      <c r="G31" s="134"/>
      <c r="H31" s="134"/>
      <c r="I31" s="135"/>
    </row>
    <row r="32" spans="1:9" ht="30" customHeight="1" x14ac:dyDescent="0.25">
      <c r="B32" s="136">
        <v>98</v>
      </c>
      <c r="C32" s="137"/>
      <c r="D32" s="138"/>
      <c r="E32" s="122"/>
      <c r="F32" s="123"/>
      <c r="G32" s="142">
        <v>29</v>
      </c>
      <c r="H32" s="143"/>
      <c r="I32" s="144"/>
    </row>
    <row r="33" spans="2:9" ht="30" customHeight="1" x14ac:dyDescent="0.25">
      <c r="B33" s="139"/>
      <c r="C33" s="140"/>
      <c r="D33" s="141"/>
      <c r="E33" s="124"/>
      <c r="F33" s="125"/>
      <c r="G33" s="145"/>
      <c r="H33" s="146"/>
      <c r="I33" s="147"/>
    </row>
  </sheetData>
  <autoFilter ref="A1:I31">
    <filterColumn colId="1" showButton="0"/>
    <filterColumn colId="2" showButton="0"/>
    <filterColumn colId="3" showButton="0"/>
    <filterColumn colId="5" showButton="0"/>
    <filterColumn colId="6" showButton="0"/>
    <filterColumn colId="7" showButton="0"/>
  </autoFilter>
  <mergeCells count="71">
    <mergeCell ref="B32:D33"/>
    <mergeCell ref="G32:I33"/>
    <mergeCell ref="G28:I28"/>
    <mergeCell ref="E30:F31"/>
    <mergeCell ref="E32:F33"/>
    <mergeCell ref="E28:F28"/>
    <mergeCell ref="B30:D31"/>
    <mergeCell ref="G30:I31"/>
    <mergeCell ref="B28:D28"/>
    <mergeCell ref="B15:D16"/>
    <mergeCell ref="E15:F16"/>
    <mergeCell ref="B8:D8"/>
    <mergeCell ref="B9:D9"/>
    <mergeCell ref="B10:D10"/>
    <mergeCell ref="E8:F8"/>
    <mergeCell ref="E9:F9"/>
    <mergeCell ref="E10:F10"/>
    <mergeCell ref="B26:D26"/>
    <mergeCell ref="B27:D27"/>
    <mergeCell ref="E23:F23"/>
    <mergeCell ref="E24:F24"/>
    <mergeCell ref="G23:I23"/>
    <mergeCell ref="G24:I24"/>
    <mergeCell ref="G25:I25"/>
    <mergeCell ref="E26:F26"/>
    <mergeCell ref="E27:F27"/>
    <mergeCell ref="E25:F25"/>
    <mergeCell ref="B23:D23"/>
    <mergeCell ref="B24:D24"/>
    <mergeCell ref="G26:I26"/>
    <mergeCell ref="G27:I27"/>
    <mergeCell ref="B25:D25"/>
    <mergeCell ref="G22:I22"/>
    <mergeCell ref="B19:D19"/>
    <mergeCell ref="B20:D20"/>
    <mergeCell ref="B21:D21"/>
    <mergeCell ref="B22:D22"/>
    <mergeCell ref="G19:I19"/>
    <mergeCell ref="G20:I20"/>
    <mergeCell ref="G21:I21"/>
    <mergeCell ref="E19:F19"/>
    <mergeCell ref="E20:F20"/>
    <mergeCell ref="E21:F21"/>
    <mergeCell ref="E22:F22"/>
    <mergeCell ref="G11:I11"/>
    <mergeCell ref="G12:I12"/>
    <mergeCell ref="G15:I16"/>
    <mergeCell ref="B17:D17"/>
    <mergeCell ref="B18:D18"/>
    <mergeCell ref="E18:F18"/>
    <mergeCell ref="B11:D11"/>
    <mergeCell ref="B12:D12"/>
    <mergeCell ref="B13:D13"/>
    <mergeCell ref="G13:I13"/>
    <mergeCell ref="G17:I17"/>
    <mergeCell ref="G18:I18"/>
    <mergeCell ref="E11:F11"/>
    <mergeCell ref="E12:F12"/>
    <mergeCell ref="E13:F13"/>
    <mergeCell ref="E17:F17"/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2023-04-19T19:50:10Z</cp:lastPrinted>
  <dcterms:created xsi:type="dcterms:W3CDTF">2013-10-09T19:03:48Z</dcterms:created>
  <dcterms:modified xsi:type="dcterms:W3CDTF">2023-04-19T19:51:53Z</dcterms:modified>
</cp:coreProperties>
</file>