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19425" windowHeight="11505" tabRatio="500" activeTab="3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</sheets>
  <definedNames>
    <definedName name="_xlnm._FilterDatabase" localSheetId="0" hidden="1">Equipe!$G$6:$J$20</definedName>
    <definedName name="_xlnm.Print_Area" localSheetId="0">Equipe!$A$1:$J$20</definedName>
    <definedName name="_xlnm.Print_Area" localSheetId="1">foursome!$A$1:$K$38</definedName>
    <definedName name="_xlnm.Print_Area" localSheetId="2">Single!$A$1:$K$35</definedName>
    <definedName name="_xlnm.Print_Area" localSheetId="3">Total!$A$1:$G$7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" i="4" l="1"/>
  <c r="P20" i="4"/>
  <c r="O21" i="4"/>
  <c r="P21" i="4"/>
  <c r="O20" i="7"/>
  <c r="P20" i="7"/>
  <c r="L20" i="2" l="1"/>
  <c r="M20" i="2"/>
  <c r="G6" i="8"/>
  <c r="G4" i="8" s="1"/>
  <c r="B6" i="8"/>
  <c r="B4" i="8" s="1"/>
  <c r="A1" i="5"/>
  <c r="E3" i="5"/>
  <c r="A3" i="5"/>
  <c r="J1" i="4"/>
  <c r="J1" i="7"/>
  <c r="H32" i="4"/>
  <c r="E32" i="4"/>
  <c r="M8" i="2"/>
  <c r="P8" i="7" s="1"/>
  <c r="M9" i="2"/>
  <c r="P9" i="7" s="1"/>
  <c r="M10" i="2"/>
  <c r="P10" i="7" s="1"/>
  <c r="M11" i="2"/>
  <c r="P11" i="4" s="1"/>
  <c r="M12" i="2"/>
  <c r="P12" i="4" s="1"/>
  <c r="M13" i="2"/>
  <c r="P13" i="7" s="1"/>
  <c r="M14" i="2"/>
  <c r="P14" i="4" s="1"/>
  <c r="M15" i="2"/>
  <c r="P15" i="4" s="1"/>
  <c r="M16" i="2"/>
  <c r="P16" i="4" s="1"/>
  <c r="M17" i="2"/>
  <c r="P17" i="7" s="1"/>
  <c r="M18" i="2"/>
  <c r="P18" i="7" s="1"/>
  <c r="M19" i="2"/>
  <c r="P19" i="7" s="1"/>
  <c r="L13" i="2"/>
  <c r="O13" i="4" s="1"/>
  <c r="L14" i="2"/>
  <c r="O14" i="4" s="1"/>
  <c r="L15" i="2"/>
  <c r="O15" i="4" s="1"/>
  <c r="L16" i="2"/>
  <c r="O16" i="4" s="1"/>
  <c r="L17" i="2"/>
  <c r="O17" i="7" s="1"/>
  <c r="L18" i="2"/>
  <c r="O18" i="7" s="1"/>
  <c r="L19" i="2"/>
  <c r="O19" i="7" s="1"/>
  <c r="L8" i="2"/>
  <c r="O8" i="7" s="1"/>
  <c r="L9" i="2"/>
  <c r="O9" i="7" s="1"/>
  <c r="L10" i="2"/>
  <c r="O10" i="7" s="1"/>
  <c r="L11" i="2"/>
  <c r="O11" i="7" s="1"/>
  <c r="L12" i="2"/>
  <c r="O12" i="7" s="1"/>
  <c r="L7" i="2"/>
  <c r="O7" i="7" s="1"/>
  <c r="M7" i="2"/>
  <c r="P7" i="4" s="1"/>
  <c r="C1" i="4"/>
  <c r="C1" i="7"/>
  <c r="A13" i="7"/>
  <c r="A18" i="7" s="1"/>
  <c r="A23" i="7" s="1"/>
  <c r="A28" i="7" s="1"/>
  <c r="A33" i="7" s="1"/>
  <c r="A10" i="4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H36" i="7"/>
  <c r="E36" i="7"/>
  <c r="O16" i="7" l="1"/>
  <c r="O15" i="7"/>
  <c r="P15" i="7"/>
  <c r="P14" i="7"/>
  <c r="P16" i="7"/>
  <c r="P7" i="7"/>
  <c r="O8" i="4"/>
  <c r="P19" i="4"/>
  <c r="O12" i="4"/>
  <c r="O13" i="7"/>
  <c r="O14" i="7"/>
  <c r="O19" i="4"/>
  <c r="P18" i="4"/>
  <c r="O18" i="4"/>
  <c r="P17" i="4"/>
  <c r="O17" i="4"/>
  <c r="O11" i="4"/>
  <c r="P10" i="4"/>
  <c r="P11" i="7"/>
  <c r="P13" i="4"/>
  <c r="P12" i="7"/>
  <c r="O7" i="4"/>
  <c r="O10" i="4"/>
  <c r="P9" i="4"/>
  <c r="O9" i="4"/>
  <c r="P8" i="4"/>
  <c r="B32" i="8"/>
  <c r="E5" i="5"/>
  <c r="A5" i="5"/>
  <c r="G32" i="8"/>
  <c r="G16" i="8"/>
  <c r="B16" i="8"/>
</calcChain>
</file>

<file path=xl/sharedStrings.xml><?xml version="1.0" encoding="utf-8"?>
<sst xmlns="http://schemas.openxmlformats.org/spreadsheetml/2006/main" count="194" uniqueCount="130">
  <si>
    <t>TOTAL POINTS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</si>
  <si>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</si>
  <si>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</si>
  <si>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</si>
  <si>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</si>
  <si>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</si>
  <si>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</si>
  <si>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</si>
  <si>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</si>
  <si>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</si>
  <si>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</si>
  <si>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</si>
  <si>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</si>
  <si>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</si>
  <si>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</si>
  <si>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</si>
  <si>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</si>
  <si>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</si>
  <si>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</si>
  <si>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</si>
  <si>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</si>
  <si>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</si>
  <si>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</si>
  <si>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</si>
  <si>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</si>
  <si>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</si>
  <si>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</si>
  <si>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</si>
  <si>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</si>
  <si>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</si>
  <si>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</si>
  <si>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</si>
  <si>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U12</t>
  </si>
  <si>
    <t>Intervalles</t>
  </si>
  <si>
    <t xml:space="preserve">Intervalle </t>
  </si>
  <si>
    <t>Trous Gagnés</t>
  </si>
  <si>
    <t>CD13</t>
  </si>
  <si>
    <t>CD06</t>
  </si>
  <si>
    <t>GREENSOME - Matin</t>
  </si>
  <si>
    <t>TOTAL DOUBLES</t>
  </si>
  <si>
    <t>TOTAL SIMPLES</t>
  </si>
  <si>
    <t>Composition des équipes</t>
  </si>
  <si>
    <t>Nom</t>
  </si>
  <si>
    <t>Prénom</t>
  </si>
  <si>
    <t>index</t>
  </si>
  <si>
    <t>Catégorie</t>
  </si>
  <si>
    <t>Ryder Kids 2024 - 1/2 Finales ugolf chateaublanc</t>
  </si>
  <si>
    <t>SONDERGARD</t>
  </si>
  <si>
    <t>Thorvald</t>
  </si>
  <si>
    <t>VENDEUVRE</t>
  </si>
  <si>
    <t>Eliot</t>
  </si>
  <si>
    <t>GUIGUES</t>
  </si>
  <si>
    <t>Noe</t>
  </si>
  <si>
    <t>MARY</t>
  </si>
  <si>
    <t>Andrea</t>
  </si>
  <si>
    <t>Jules</t>
  </si>
  <si>
    <t>BONFANTI</t>
  </si>
  <si>
    <t>Madeleine</t>
  </si>
  <si>
    <t>NECTOUX</t>
  </si>
  <si>
    <t>Victoire</t>
  </si>
  <si>
    <t>HEBERT</t>
  </si>
  <si>
    <t>Valentine</t>
  </si>
  <si>
    <t>ALLOUACHE</t>
  </si>
  <si>
    <t>ADAM</t>
  </si>
  <si>
    <t>BARROT</t>
  </si>
  <si>
    <t>LOUIS</t>
  </si>
  <si>
    <t>BRYSELBOUT</t>
  </si>
  <si>
    <t>NOIZET</t>
  </si>
  <si>
    <t>ELIOT</t>
  </si>
  <si>
    <t>THIBAULT</t>
  </si>
  <si>
    <t>EVAN</t>
  </si>
  <si>
    <t>POUPAUD</t>
  </si>
  <si>
    <t>FRANCIS</t>
  </si>
  <si>
    <t>RAVIAT</t>
  </si>
  <si>
    <t>VICTOR</t>
  </si>
  <si>
    <t>FAUCOGNEY</t>
  </si>
  <si>
    <t>MAXIME</t>
  </si>
  <si>
    <t>BOUE</t>
  </si>
  <si>
    <t>ARTHUR</t>
  </si>
  <si>
    <t>CAREMIER</t>
  </si>
  <si>
    <t>RUBY</t>
  </si>
  <si>
    <t>VELLIEUX</t>
  </si>
  <si>
    <t>JEANNE</t>
  </si>
  <si>
    <t>LATARD</t>
  </si>
  <si>
    <t>LOUNA</t>
  </si>
  <si>
    <t xml:space="preserve">NGUYEN WILBAL </t>
  </si>
  <si>
    <t>CAMILLE</t>
  </si>
  <si>
    <t>DELGADO</t>
  </si>
  <si>
    <t>MARGAUX</t>
  </si>
  <si>
    <t>FERRACCI</t>
  </si>
  <si>
    <t>GLACET</t>
  </si>
  <si>
    <t>Julian</t>
  </si>
  <si>
    <t xml:space="preserve">LE NY </t>
  </si>
  <si>
    <t>Zélia</t>
  </si>
  <si>
    <t>BEZOMBES</t>
  </si>
  <si>
    <t>Jade</t>
  </si>
  <si>
    <t>FABRE</t>
  </si>
  <si>
    <t>Paul-Marie</t>
  </si>
  <si>
    <t>AVININ</t>
  </si>
  <si>
    <t>Levan</t>
  </si>
  <si>
    <t>LOCK-BERRUT</t>
  </si>
  <si>
    <t>ALLOUACHE ADAM(13,8) - U11</t>
  </si>
  <si>
    <t>BRYSELBOUT LOUIS(17,4) - U11</t>
  </si>
  <si>
    <t>THIBAULT EVAN(20,7) - U10</t>
  </si>
  <si>
    <t>POUPAUD FRANCIS(22,8) - U10</t>
  </si>
  <si>
    <t>BARROT LOUIS(15,6) - U11</t>
  </si>
  <si>
    <t>BOUE ARTHUR(33,3) - U10</t>
  </si>
  <si>
    <t>NOIZET ELIOT(17,2) - U11</t>
  </si>
  <si>
    <t>RAVIAT VICTOR(20,3) - U10</t>
  </si>
  <si>
    <t>CAREMIER RUBY(34,4) - U11</t>
  </si>
  <si>
    <t>NGUYEN WILBAL  CAMILLE(33,6) - U10</t>
  </si>
  <si>
    <t>GLACET Julian(16,6) - U12</t>
  </si>
  <si>
    <t>NECTOUX Victoire(39,6) - U11</t>
  </si>
  <si>
    <t>FERRACCI Andrea(18,9) - U12</t>
  </si>
  <si>
    <t>BEZOMBES Jade(52,5) - U12</t>
  </si>
  <si>
    <t>SONDERGARD Thorvald(19,8) - U10</t>
  </si>
  <si>
    <t>LE NY  Zélia(47,8) - U12</t>
  </si>
  <si>
    <t>GUIGUES Noe(46,7) - U10</t>
  </si>
  <si>
    <t>FABRE Paul-Marie(34) - U11</t>
  </si>
  <si>
    <t>MARY Andrea(32,4) - U10</t>
  </si>
  <si>
    <t>VENDEUVRE Eliot(45,8) - U10</t>
  </si>
  <si>
    <t>AVININ Levan(30) - U11</t>
  </si>
  <si>
    <t>DELGADO MARGAUX(14,7) - U10</t>
  </si>
  <si>
    <t>HEBERT Valentine(50,7) - U10</t>
  </si>
  <si>
    <t>VELLIEUX JEANNE(33,8) - U11</t>
  </si>
  <si>
    <t>BONFANTI Madeleine(50,7) - U10</t>
  </si>
  <si>
    <t>LOCK-BERRUT Jules(41,6) - U10</t>
  </si>
  <si>
    <t>LATARD LOUNA(30,1) - U11</t>
  </si>
  <si>
    <t>FAUCOGNEY MAXIME(29,7) - U11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</si>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</sst>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b/>
      <i/>
      <sz val="22"/>
      <name val="Calibri"/>
      <family val="2"/>
      <scheme val="minor"/>
    </font>
    <font>
      <sz val="22"/>
      <color rgb="FF0070C0"/>
      <name val="Baskerville Old Face"/>
      <family val="1"/>
    </font>
    <font>
      <sz val="9"/>
      <color rgb="FFFF0000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28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1127125</xdr:colOff>
      <xdr:row>1</xdr:row>
      <xdr:rowOff>165100</xdr:rowOff>
    </xdr:from>
    <xdr:to>
      <xdr:col>4</xdr:col>
      <xdr:colOff>139319</xdr:colOff>
      <xdr:row>2</xdr:row>
      <xdr:rowOff>127381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520700"/>
          <a:ext cx="1558544" cy="6671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C1" workbookViewId="0">
      <selection activeCell="A3" sqref="A3:J4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9.375" bestFit="1" customWidth="1"/>
    <col min="13" max="13" width="25" bestFit="1" customWidth="1"/>
    <col min="15" max="16" width="0" hidden="1" customWidth="1"/>
  </cols>
  <sheetData>
    <row r="1" spans="1:16" x14ac:dyDescent="0.25">
      <c r="A1" s="53" t="s">
        <v>41</v>
      </c>
      <c r="B1" s="53"/>
      <c r="C1" s="53"/>
      <c r="D1" s="53"/>
      <c r="E1" s="53"/>
      <c r="F1" s="53"/>
      <c r="G1" s="53"/>
      <c r="H1" s="53"/>
      <c r="I1" s="53"/>
      <c r="J1" s="53"/>
    </row>
    <row r="2" spans="1:1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6" ht="15.6" customHeight="1" x14ac:dyDescent="0.25">
      <c r="A3" s="53" t="s">
        <v>46</v>
      </c>
      <c r="B3" s="53"/>
      <c r="C3" s="53"/>
      <c r="D3" s="53"/>
      <c r="E3" s="53"/>
      <c r="F3" s="53"/>
      <c r="G3" s="53"/>
      <c r="H3" s="53"/>
      <c r="I3" s="53"/>
      <c r="J3" s="53"/>
    </row>
    <row r="4" spans="1:16" ht="15.6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6" ht="15.75" customHeight="1" x14ac:dyDescent="0.25">
      <c r="A5" s="40"/>
      <c r="B5" s="51" t="s">
        <v>36</v>
      </c>
      <c r="C5" s="51"/>
      <c r="D5" s="51"/>
      <c r="E5" s="51"/>
      <c r="F5" s="42"/>
      <c r="G5" s="52" t="s">
        <v>31</v>
      </c>
      <c r="H5" s="52"/>
      <c r="I5" s="52"/>
      <c r="J5" s="52"/>
      <c r="P5" s="43" t="s">
        <v>31</v>
      </c>
    </row>
    <row r="6" spans="1:16" ht="20.25" customHeight="1" x14ac:dyDescent="0.25">
      <c r="A6" s="40"/>
      <c r="B6" s="39" t="s">
        <v>42</v>
      </c>
      <c r="C6" s="39" t="s">
        <v>43</v>
      </c>
      <c r="D6" s="40" t="s">
        <v>44</v>
      </c>
      <c r="E6" s="40" t="s">
        <v>45</v>
      </c>
      <c r="F6" s="42"/>
      <c r="G6" s="41" t="s">
        <v>42</v>
      </c>
      <c r="H6" s="41" t="s">
        <v>43</v>
      </c>
      <c r="I6" s="42" t="s">
        <v>44</v>
      </c>
      <c r="J6" s="42" t="s">
        <v>45</v>
      </c>
      <c r="P6" s="43" t="s">
        <v>37</v>
      </c>
    </row>
    <row r="7" spans="1:16" x14ac:dyDescent="0.25">
      <c r="A7" s="40">
        <v>1</v>
      </c>
      <c r="B7" s="39" t="s">
        <v>62</v>
      </c>
      <c r="C7" s="39" t="s">
        <v>63</v>
      </c>
      <c r="D7" s="40">
        <v>13.8</v>
      </c>
      <c r="E7" s="39" t="s">
        <v>4</v>
      </c>
      <c r="F7" s="42">
        <v>1</v>
      </c>
      <c r="G7" s="41" t="s">
        <v>89</v>
      </c>
      <c r="H7" s="41" t="s">
        <v>54</v>
      </c>
      <c r="I7" s="42">
        <v>18.899999999999999</v>
      </c>
      <c r="J7" s="41" t="s">
        <v>32</v>
      </c>
      <c r="L7" t="str">
        <f>B7&amp;" "&amp;C7&amp;"("&amp;D7&amp;")"&amp;" - "&amp;E7</f>
        <v>ALLOUACHE ADAM(13,8) - U11</v>
      </c>
      <c r="M7" t="str">
        <f>G7&amp;" "&amp;H7&amp;"("&amp;I7&amp;")"&amp;" - "&amp;J7</f>
        <v>FERRACCI Andrea(18,9) - U12</v>
      </c>
      <c r="O7" s="44" t="s">
        <v>32</v>
      </c>
      <c r="P7" s="43" t="s">
        <v>36</v>
      </c>
    </row>
    <row r="8" spans="1:16" x14ac:dyDescent="0.25">
      <c r="A8" s="40">
        <v>2</v>
      </c>
      <c r="B8" s="39" t="s">
        <v>64</v>
      </c>
      <c r="C8" s="39" t="s">
        <v>65</v>
      </c>
      <c r="D8" s="40">
        <v>15.6</v>
      </c>
      <c r="E8" s="39" t="s">
        <v>4</v>
      </c>
      <c r="F8" s="42">
        <v>2</v>
      </c>
      <c r="G8" s="41" t="s">
        <v>90</v>
      </c>
      <c r="H8" s="41" t="s">
        <v>91</v>
      </c>
      <c r="I8" s="42">
        <v>16.600000000000001</v>
      </c>
      <c r="J8" s="41" t="s">
        <v>32</v>
      </c>
      <c r="L8" t="str">
        <f t="shared" ref="L8:L19" si="0">B8&amp;" "&amp;C8&amp;"("&amp;D8&amp;")"&amp;" - "&amp;E8</f>
        <v>BARROT LOUIS(15,6) - U11</v>
      </c>
      <c r="M8" t="str">
        <f t="shared" ref="M8:M19" si="1">G8&amp;" "&amp;H8&amp;"("&amp;I8&amp;")"&amp;" - "&amp;J8</f>
        <v>GLACET Julian(16,6) - U12</v>
      </c>
      <c r="O8" s="44" t="s">
        <v>4</v>
      </c>
      <c r="P8" s="43" t="s">
        <v>6</v>
      </c>
    </row>
    <row r="9" spans="1:16" x14ac:dyDescent="0.25">
      <c r="A9" s="40">
        <v>3</v>
      </c>
      <c r="B9" s="39" t="s">
        <v>66</v>
      </c>
      <c r="C9" s="39" t="s">
        <v>65</v>
      </c>
      <c r="D9" s="40">
        <v>17.399999999999999</v>
      </c>
      <c r="E9" s="39" t="s">
        <v>4</v>
      </c>
      <c r="F9" s="42">
        <v>3</v>
      </c>
      <c r="G9" s="41" t="s">
        <v>92</v>
      </c>
      <c r="H9" s="41" t="s">
        <v>93</v>
      </c>
      <c r="I9" s="42">
        <v>47.8</v>
      </c>
      <c r="J9" s="41" t="s">
        <v>32</v>
      </c>
      <c r="L9" t="str">
        <f t="shared" si="0"/>
        <v>BRYSELBOUT LOUIS(17,4) - U11</v>
      </c>
      <c r="M9" t="str">
        <f t="shared" si="1"/>
        <v>LE NY  Zélia(47,8) - U12</v>
      </c>
      <c r="O9" s="43" t="s">
        <v>5</v>
      </c>
    </row>
    <row r="10" spans="1:16" x14ac:dyDescent="0.25">
      <c r="A10" s="40">
        <v>4</v>
      </c>
      <c r="B10" s="39" t="s">
        <v>67</v>
      </c>
      <c r="C10" s="39" t="s">
        <v>68</v>
      </c>
      <c r="D10" s="40">
        <v>17.2</v>
      </c>
      <c r="E10" s="39" t="s">
        <v>4</v>
      </c>
      <c r="F10" s="42">
        <v>4</v>
      </c>
      <c r="G10" s="41" t="s">
        <v>94</v>
      </c>
      <c r="H10" s="41" t="s">
        <v>95</v>
      </c>
      <c r="I10" s="42">
        <v>52.5</v>
      </c>
      <c r="J10" s="41" t="s">
        <v>32</v>
      </c>
      <c r="L10" t="str">
        <f t="shared" si="0"/>
        <v>NOIZET ELIOT(17,2) - U11</v>
      </c>
      <c r="M10" t="str">
        <f t="shared" si="1"/>
        <v>BEZOMBES Jade(52,5) - U12</v>
      </c>
    </row>
    <row r="11" spans="1:16" x14ac:dyDescent="0.25">
      <c r="A11" s="40">
        <v>5</v>
      </c>
      <c r="B11" s="39" t="s">
        <v>69</v>
      </c>
      <c r="C11" s="39" t="s">
        <v>70</v>
      </c>
      <c r="D11" s="40">
        <v>20.7</v>
      </c>
      <c r="E11" s="39" t="s">
        <v>5</v>
      </c>
      <c r="F11" s="42">
        <v>5</v>
      </c>
      <c r="G11" s="41" t="s">
        <v>96</v>
      </c>
      <c r="H11" s="41" t="s">
        <v>97</v>
      </c>
      <c r="I11" s="42">
        <v>34</v>
      </c>
      <c r="J11" s="41" t="s">
        <v>4</v>
      </c>
      <c r="L11" t="str">
        <f t="shared" si="0"/>
        <v>THIBAULT EVAN(20,7) - U10</v>
      </c>
      <c r="M11" t="str">
        <f t="shared" si="1"/>
        <v>FABRE Paul-Marie(34) - U11</v>
      </c>
    </row>
    <row r="12" spans="1:16" x14ac:dyDescent="0.25">
      <c r="A12" s="40">
        <v>6</v>
      </c>
      <c r="B12" s="39" t="s">
        <v>71</v>
      </c>
      <c r="C12" s="39" t="s">
        <v>72</v>
      </c>
      <c r="D12" s="40">
        <v>22.8</v>
      </c>
      <c r="E12" s="39" t="s">
        <v>5</v>
      </c>
      <c r="F12" s="42">
        <v>6</v>
      </c>
      <c r="G12" s="41" t="s">
        <v>98</v>
      </c>
      <c r="H12" s="41" t="s">
        <v>99</v>
      </c>
      <c r="I12" s="42">
        <v>30</v>
      </c>
      <c r="J12" s="41" t="s">
        <v>4</v>
      </c>
      <c r="L12" t="str">
        <f t="shared" si="0"/>
        <v>POUPAUD FRANCIS(22,8) - U10</v>
      </c>
      <c r="M12" t="str">
        <f t="shared" si="1"/>
        <v>AVININ Levan(30) - U11</v>
      </c>
    </row>
    <row r="13" spans="1:16" x14ac:dyDescent="0.25">
      <c r="A13" s="40">
        <v>7</v>
      </c>
      <c r="B13" s="39" t="s">
        <v>73</v>
      </c>
      <c r="C13" s="39" t="s">
        <v>74</v>
      </c>
      <c r="D13" s="40">
        <v>20.3</v>
      </c>
      <c r="E13" s="39" t="s">
        <v>5</v>
      </c>
      <c r="F13" s="42">
        <v>7</v>
      </c>
      <c r="G13" s="41" t="s">
        <v>47</v>
      </c>
      <c r="H13" s="41" t="s">
        <v>48</v>
      </c>
      <c r="I13" s="42">
        <v>19.8</v>
      </c>
      <c r="J13" s="41" t="s">
        <v>5</v>
      </c>
      <c r="L13" t="str">
        <f t="shared" si="0"/>
        <v>RAVIAT VICTOR(20,3) - U10</v>
      </c>
      <c r="M13" t="str">
        <f t="shared" si="1"/>
        <v>SONDERGARD Thorvald(19,8) - U10</v>
      </c>
    </row>
    <row r="14" spans="1:16" x14ac:dyDescent="0.25">
      <c r="A14" s="40">
        <v>8</v>
      </c>
      <c r="B14" s="39" t="s">
        <v>75</v>
      </c>
      <c r="C14" s="39" t="s">
        <v>76</v>
      </c>
      <c r="D14" s="40">
        <v>29.7</v>
      </c>
      <c r="E14" s="39" t="s">
        <v>4</v>
      </c>
      <c r="F14" s="42">
        <v>8</v>
      </c>
      <c r="G14" s="41" t="s">
        <v>49</v>
      </c>
      <c r="H14" s="41" t="s">
        <v>50</v>
      </c>
      <c r="I14" s="42">
        <v>45.8</v>
      </c>
      <c r="J14" s="41" t="s">
        <v>5</v>
      </c>
      <c r="L14" t="str">
        <f t="shared" si="0"/>
        <v>FAUCOGNEY MAXIME(29,7) - U11</v>
      </c>
      <c r="M14" t="str">
        <f t="shared" si="1"/>
        <v>VENDEUVRE Eliot(45,8) - U10</v>
      </c>
    </row>
    <row r="15" spans="1:16" x14ac:dyDescent="0.25">
      <c r="A15" s="40">
        <v>9</v>
      </c>
      <c r="B15" s="39" t="s">
        <v>77</v>
      </c>
      <c r="C15" s="39" t="s">
        <v>78</v>
      </c>
      <c r="D15" s="40">
        <v>33.299999999999997</v>
      </c>
      <c r="E15" s="39" t="s">
        <v>5</v>
      </c>
      <c r="F15" s="42">
        <v>9</v>
      </c>
      <c r="G15" s="41" t="s">
        <v>51</v>
      </c>
      <c r="H15" s="41" t="s">
        <v>52</v>
      </c>
      <c r="I15" s="42">
        <v>46.7</v>
      </c>
      <c r="J15" s="41" t="s">
        <v>5</v>
      </c>
      <c r="L15" t="str">
        <f t="shared" si="0"/>
        <v>BOUE ARTHUR(33,3) - U10</v>
      </c>
      <c r="M15" t="str">
        <f t="shared" si="1"/>
        <v>GUIGUES Noe(46,7) - U10</v>
      </c>
    </row>
    <row r="16" spans="1:16" x14ac:dyDescent="0.25">
      <c r="A16" s="40">
        <v>10</v>
      </c>
      <c r="B16" s="39" t="s">
        <v>79</v>
      </c>
      <c r="C16" s="39" t="s">
        <v>80</v>
      </c>
      <c r="D16" s="40">
        <v>34.4</v>
      </c>
      <c r="E16" s="39" t="s">
        <v>4</v>
      </c>
      <c r="F16" s="42">
        <v>10</v>
      </c>
      <c r="G16" s="41" t="s">
        <v>53</v>
      </c>
      <c r="H16" s="41" t="s">
        <v>54</v>
      </c>
      <c r="I16" s="42">
        <v>32.4</v>
      </c>
      <c r="J16" s="41" t="s">
        <v>5</v>
      </c>
      <c r="L16" t="str">
        <f t="shared" si="0"/>
        <v>CAREMIER RUBY(34,4) - U11</v>
      </c>
      <c r="M16" t="str">
        <f t="shared" si="1"/>
        <v>MARY Andrea(32,4) - U10</v>
      </c>
    </row>
    <row r="17" spans="1:13" x14ac:dyDescent="0.25">
      <c r="A17" s="40">
        <v>11</v>
      </c>
      <c r="B17" s="39" t="s">
        <v>81</v>
      </c>
      <c r="C17" s="39" t="s">
        <v>82</v>
      </c>
      <c r="D17" s="40">
        <v>33.799999999999997</v>
      </c>
      <c r="E17" s="39" t="s">
        <v>4</v>
      </c>
      <c r="F17" s="42">
        <v>11</v>
      </c>
      <c r="G17" s="41" t="s">
        <v>100</v>
      </c>
      <c r="H17" s="41" t="s">
        <v>55</v>
      </c>
      <c r="I17" s="42">
        <v>41.6</v>
      </c>
      <c r="J17" s="41" t="s">
        <v>5</v>
      </c>
      <c r="L17" t="str">
        <f t="shared" si="0"/>
        <v>VELLIEUX JEANNE(33,8) - U11</v>
      </c>
      <c r="M17" t="str">
        <f t="shared" si="1"/>
        <v>LOCK-BERRUT Jules(41,6) - U10</v>
      </c>
    </row>
    <row r="18" spans="1:13" x14ac:dyDescent="0.25">
      <c r="A18" s="40">
        <v>12</v>
      </c>
      <c r="B18" s="39" t="s">
        <v>83</v>
      </c>
      <c r="C18" s="39" t="s">
        <v>84</v>
      </c>
      <c r="D18" s="40">
        <v>30.1</v>
      </c>
      <c r="E18" s="39" t="s">
        <v>4</v>
      </c>
      <c r="F18" s="42">
        <v>12</v>
      </c>
      <c r="G18" s="41" t="s">
        <v>56</v>
      </c>
      <c r="H18" s="41" t="s">
        <v>57</v>
      </c>
      <c r="I18" s="42">
        <v>50.7</v>
      </c>
      <c r="J18" s="41" t="s">
        <v>5</v>
      </c>
      <c r="L18" t="str">
        <f t="shared" si="0"/>
        <v>LATARD LOUNA(30,1) - U11</v>
      </c>
      <c r="M18" t="str">
        <f t="shared" si="1"/>
        <v>BONFANTI Madeleine(50,7) - U10</v>
      </c>
    </row>
    <row r="19" spans="1:13" x14ac:dyDescent="0.25">
      <c r="A19" s="40">
        <v>13</v>
      </c>
      <c r="B19" s="39" t="s">
        <v>85</v>
      </c>
      <c r="C19" s="39" t="s">
        <v>86</v>
      </c>
      <c r="D19" s="40">
        <v>33.6</v>
      </c>
      <c r="E19" s="39" t="s">
        <v>5</v>
      </c>
      <c r="F19" s="42">
        <v>13</v>
      </c>
      <c r="G19" s="41" t="s">
        <v>58</v>
      </c>
      <c r="H19" s="41" t="s">
        <v>59</v>
      </c>
      <c r="I19" s="42">
        <v>39.6</v>
      </c>
      <c r="J19" s="41" t="s">
        <v>4</v>
      </c>
      <c r="L19" t="str">
        <f t="shared" si="0"/>
        <v>NGUYEN WILBAL  CAMILLE(33,6) - U10</v>
      </c>
      <c r="M19" t="str">
        <f t="shared" si="1"/>
        <v>NECTOUX Victoire(39,6) - U11</v>
      </c>
    </row>
    <row r="20" spans="1:13" x14ac:dyDescent="0.25">
      <c r="A20" s="40">
        <v>14</v>
      </c>
      <c r="B20" s="39" t="s">
        <v>87</v>
      </c>
      <c r="C20" s="39" t="s">
        <v>88</v>
      </c>
      <c r="D20" s="40">
        <v>14.7</v>
      </c>
      <c r="E20" s="39" t="s">
        <v>5</v>
      </c>
      <c r="F20" s="42">
        <v>14</v>
      </c>
      <c r="G20" s="41" t="s">
        <v>60</v>
      </c>
      <c r="H20" s="41" t="s">
        <v>61</v>
      </c>
      <c r="I20" s="42">
        <v>50.7</v>
      </c>
      <c r="J20" s="41" t="s">
        <v>5</v>
      </c>
      <c r="L20" t="str">
        <f t="shared" ref="L20" si="2">B20&amp;" "&amp;C20&amp;"("&amp;D20&amp;")"&amp;" - "&amp;E20</f>
        <v>DELGADO MARGAUX(14,7) - U10</v>
      </c>
      <c r="M20" t="str">
        <f t="shared" ref="M20" si="3">G20&amp;" "&amp;H20&amp;"("&amp;I20&amp;")"&amp;" - "&amp;J20</f>
        <v>HEBERT Valentine(50,7) - U10</v>
      </c>
    </row>
  </sheetData>
  <autoFilter ref="G6:J20">
    <sortState ref="G7:J20">
      <sortCondition ref="I6:I20"/>
    </sortState>
  </autoFilter>
  <sortState ref="A7:J21">
    <sortCondition ref="D7"/>
  </sortState>
  <mergeCells count="4">
    <mergeCell ref="B5:E5"/>
    <mergeCell ref="G5:J5"/>
    <mergeCell ref="A3:J4"/>
    <mergeCell ref="A1:J2"/>
  </mergeCells>
  <dataValidations count="2">
    <dataValidation type="list" allowBlank="1" showInputMessage="1" showErrorMessage="1" sqref="J7:J20 E7:E20">
      <formula1>$O$6:$O$9</formula1>
    </dataValidation>
    <dataValidation type="list" allowBlank="1" showInputMessage="1" showErrorMessage="1" sqref="B5:E5 G5:J5">
      <formula1>$P$5:$P$8</formula1>
    </dataValidation>
  </dataValidations>
  <pageMargins left="0.75" right="0.75" top="1" bottom="1" header="0.5" footer="0.5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E5" sqref="E5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5" width="29.375" style="6" bestFit="1" customWidth="1"/>
    <col min="16" max="16" width="25" style="6" bestFit="1" customWidth="1"/>
    <col min="17" max="16384" width="10.75" style="6"/>
  </cols>
  <sheetData>
    <row r="1" spans="1:16" x14ac:dyDescent="0.25">
      <c r="A1" s="1"/>
      <c r="B1" s="1"/>
      <c r="C1" s="61" t="str">
        <f>Equipe!B5</f>
        <v>CD13</v>
      </c>
      <c r="D1" s="61"/>
      <c r="E1" s="1"/>
      <c r="F1" s="1"/>
      <c r="G1" s="3"/>
      <c r="H1" s="4"/>
      <c r="I1" s="1"/>
      <c r="J1" s="61" t="str">
        <f>Equipe!G5</f>
        <v>CD04-05-84</v>
      </c>
      <c r="K1" s="61"/>
    </row>
    <row r="2" spans="1:16" x14ac:dyDescent="0.25">
      <c r="A2" s="2"/>
      <c r="B2" s="2"/>
      <c r="C2" s="61"/>
      <c r="D2" s="61"/>
      <c r="E2" s="2"/>
      <c r="F2" s="2"/>
      <c r="G2" s="2"/>
      <c r="H2" s="2"/>
      <c r="I2" s="2"/>
      <c r="J2" s="61"/>
      <c r="K2" s="61"/>
    </row>
    <row r="3" spans="1:16" ht="23.25" x14ac:dyDescent="0.25">
      <c r="A3" s="5" t="s">
        <v>33</v>
      </c>
      <c r="B3" s="2"/>
      <c r="C3" s="61"/>
      <c r="D3" s="61"/>
      <c r="E3" s="2"/>
      <c r="F3" s="62" t="s">
        <v>38</v>
      </c>
      <c r="G3" s="63"/>
      <c r="H3" s="64"/>
      <c r="I3" s="2"/>
      <c r="J3" s="61"/>
      <c r="K3" s="61"/>
    </row>
    <row r="4" spans="1:16" x14ac:dyDescent="0.25">
      <c r="A4" s="37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1</v>
      </c>
    </row>
    <row r="5" spans="1:16" ht="18.75" x14ac:dyDescent="0.25">
      <c r="A5" s="2"/>
      <c r="B5" s="2"/>
      <c r="C5" s="65" t="s">
        <v>2</v>
      </c>
      <c r="D5" s="65"/>
      <c r="E5" s="2"/>
      <c r="F5" s="5" t="s">
        <v>35</v>
      </c>
      <c r="G5" s="2"/>
      <c r="H5" s="5" t="s">
        <v>35</v>
      </c>
      <c r="I5" s="2"/>
      <c r="J5" s="65" t="s">
        <v>2</v>
      </c>
      <c r="K5" s="65"/>
    </row>
    <row r="6" spans="1:16" x14ac:dyDescent="0.25">
      <c r="A6" s="3"/>
      <c r="B6" s="2"/>
      <c r="C6" s="2"/>
      <c r="D6" s="2"/>
      <c r="E6" s="2"/>
      <c r="F6" s="7"/>
      <c r="G6" s="2"/>
      <c r="H6" s="2"/>
      <c r="I6" s="2"/>
      <c r="J6" s="2"/>
      <c r="K6" s="4"/>
    </row>
    <row r="7" spans="1:16" x14ac:dyDescent="0.25">
      <c r="A7" s="3"/>
      <c r="B7" s="2"/>
      <c r="C7" s="54" t="s">
        <v>101</v>
      </c>
      <c r="D7" s="55"/>
      <c r="E7" s="2"/>
      <c r="F7" s="8"/>
      <c r="G7" s="8"/>
      <c r="H7" s="8"/>
      <c r="I7" s="2"/>
      <c r="J7" s="56" t="s">
        <v>111</v>
      </c>
      <c r="K7" s="57"/>
      <c r="O7" s="6" t="str">
        <f>Equipe!L7</f>
        <v>ALLOUACHE ADAM(13,8) - U11</v>
      </c>
      <c r="P7" s="6" t="str">
        <f>Equipe!M7</f>
        <v>FERRACCI Andrea(18,9) - U12</v>
      </c>
    </row>
    <row r="8" spans="1:16" ht="23.25" x14ac:dyDescent="0.35">
      <c r="A8" s="9">
        <v>0.375</v>
      </c>
      <c r="B8" s="2"/>
      <c r="C8" s="10"/>
      <c r="D8" s="10"/>
      <c r="E8" s="7"/>
      <c r="F8" s="11">
        <v>4</v>
      </c>
      <c r="G8" s="8"/>
      <c r="H8" s="11">
        <v>3</v>
      </c>
      <c r="I8" s="7"/>
      <c r="J8" s="10"/>
      <c r="K8" s="10"/>
      <c r="O8" s="6" t="str">
        <f>Equipe!L8</f>
        <v>BARROT LOUIS(15,6) - U11</v>
      </c>
      <c r="P8" s="6" t="str">
        <f>Equipe!M8</f>
        <v>GLACET Julian(16,6) - U12</v>
      </c>
    </row>
    <row r="9" spans="1:16" x14ac:dyDescent="0.25">
      <c r="A9" s="3"/>
      <c r="B9" s="2"/>
      <c r="C9" s="54" t="s">
        <v>102</v>
      </c>
      <c r="D9" s="55"/>
      <c r="E9" s="7"/>
      <c r="F9" s="12"/>
      <c r="G9" s="8"/>
      <c r="H9" s="12"/>
      <c r="I9" s="7"/>
      <c r="J9" s="56" t="s">
        <v>112</v>
      </c>
      <c r="K9" s="57"/>
      <c r="O9" s="6" t="str">
        <f>Equipe!L9</f>
        <v>BRYSELBOUT LOUIS(17,4) - U11</v>
      </c>
      <c r="P9" s="6" t="str">
        <f>Equipe!M9</f>
        <v>LE NY  Zélia(47,8) - U12</v>
      </c>
    </row>
    <row r="10" spans="1:16" ht="18.75" x14ac:dyDescent="0.25">
      <c r="A10" s="3"/>
      <c r="B10" s="2"/>
      <c r="C10" s="15"/>
      <c r="D10" s="15"/>
      <c r="E10" s="7"/>
      <c r="F10" s="12"/>
      <c r="G10" s="8"/>
      <c r="H10" s="12"/>
      <c r="I10" s="7"/>
      <c r="J10" s="15"/>
      <c r="K10" s="15"/>
      <c r="O10" s="6" t="str">
        <f>Equipe!L10</f>
        <v>NOIZET ELIOT(17,2) - U11</v>
      </c>
      <c r="P10" s="6" t="str">
        <f>Equipe!M10</f>
        <v>BEZOMBES Jade(52,5) - U12</v>
      </c>
    </row>
    <row r="11" spans="1:16" ht="18.75" x14ac:dyDescent="0.25">
      <c r="A11" s="3"/>
      <c r="B11" s="2"/>
      <c r="C11" s="10"/>
      <c r="D11" s="10"/>
      <c r="E11" s="7"/>
      <c r="F11" s="12"/>
      <c r="G11" s="8"/>
      <c r="H11" s="12"/>
      <c r="I11" s="7"/>
      <c r="J11" s="10"/>
      <c r="K11" s="10"/>
      <c r="O11" s="6" t="str">
        <f>Equipe!L11</f>
        <v>THIBAULT EVAN(20,7) - U10</v>
      </c>
      <c r="P11" s="6" t="str">
        <f>Equipe!M11</f>
        <v>FABRE Paul-Marie(34) - U11</v>
      </c>
    </row>
    <row r="12" spans="1:16" x14ac:dyDescent="0.25">
      <c r="A12" s="3"/>
      <c r="B12" s="2"/>
      <c r="C12" s="54" t="s">
        <v>103</v>
      </c>
      <c r="D12" s="55"/>
      <c r="E12" s="2"/>
      <c r="F12" s="8"/>
      <c r="G12" s="8"/>
      <c r="H12" s="8"/>
      <c r="I12" s="2"/>
      <c r="J12" s="56" t="s">
        <v>113</v>
      </c>
      <c r="K12" s="57"/>
      <c r="O12" s="6" t="str">
        <f>Equipe!L12</f>
        <v>POUPAUD FRANCIS(22,8) - U10</v>
      </c>
      <c r="P12" s="6" t="str">
        <f>Equipe!M12</f>
        <v>AVININ Levan(30) - U11</v>
      </c>
    </row>
    <row r="13" spans="1:16" ht="23.25" x14ac:dyDescent="0.35">
      <c r="A13" s="9">
        <f>A8+$A$4</f>
        <v>0.38194444444444442</v>
      </c>
      <c r="B13" s="2"/>
      <c r="C13" s="10"/>
      <c r="D13" s="10"/>
      <c r="E13" s="7"/>
      <c r="F13" s="11">
        <v>2</v>
      </c>
      <c r="G13" s="8"/>
      <c r="H13" s="11">
        <v>4</v>
      </c>
      <c r="I13" s="7"/>
      <c r="J13" s="10"/>
      <c r="K13" s="10"/>
      <c r="O13" s="6" t="str">
        <f>Equipe!L13</f>
        <v>RAVIAT VICTOR(20,3) - U10</v>
      </c>
      <c r="P13" s="6" t="str">
        <f>Equipe!M13</f>
        <v>SONDERGARD Thorvald(19,8) - U10</v>
      </c>
    </row>
    <row r="14" spans="1:16" x14ac:dyDescent="0.25">
      <c r="A14" s="3"/>
      <c r="B14" s="2"/>
      <c r="C14" s="54" t="s">
        <v>104</v>
      </c>
      <c r="D14" s="55"/>
      <c r="E14" s="7"/>
      <c r="F14" s="12"/>
      <c r="G14" s="8"/>
      <c r="H14" s="12"/>
      <c r="I14" s="7"/>
      <c r="J14" s="56" t="s">
        <v>114</v>
      </c>
      <c r="K14" s="57"/>
      <c r="O14" s="6" t="str">
        <f>Equipe!L14</f>
        <v>FAUCOGNEY MAXIME(29,7) - U11</v>
      </c>
      <c r="P14" s="6" t="str">
        <f>Equipe!M14</f>
        <v>VENDEUVRE Eliot(45,8) - U10</v>
      </c>
    </row>
    <row r="15" spans="1:16" ht="18.75" x14ac:dyDescent="0.25">
      <c r="A15" s="3"/>
      <c r="B15" s="2"/>
      <c r="C15" s="15"/>
      <c r="D15" s="15"/>
      <c r="E15" s="7"/>
      <c r="F15" s="12"/>
      <c r="G15" s="8"/>
      <c r="H15" s="12"/>
      <c r="I15" s="7"/>
      <c r="J15" s="15"/>
      <c r="K15" s="15"/>
      <c r="O15" s="6" t="str">
        <f>Equipe!L15</f>
        <v>BOUE ARTHUR(33,3) - U10</v>
      </c>
      <c r="P15" s="6" t="str">
        <f>Equipe!M15</f>
        <v>GUIGUES Noe(46,7) - U10</v>
      </c>
    </row>
    <row r="16" spans="1:16" ht="18.75" x14ac:dyDescent="0.25">
      <c r="A16" s="3"/>
      <c r="B16" s="2"/>
      <c r="C16" s="10"/>
      <c r="D16" s="10"/>
      <c r="E16" s="7"/>
      <c r="F16" s="12"/>
      <c r="G16" s="8"/>
      <c r="H16" s="12"/>
      <c r="I16" s="7"/>
      <c r="J16" s="10"/>
      <c r="K16" s="10"/>
      <c r="O16" s="6" t="str">
        <f>Equipe!L16</f>
        <v>CAREMIER RUBY(34,4) - U11</v>
      </c>
      <c r="P16" s="6" t="str">
        <f>Equipe!M16</f>
        <v>MARY Andrea(32,4) - U10</v>
      </c>
    </row>
    <row r="17" spans="1:16" x14ac:dyDescent="0.25">
      <c r="A17" s="3"/>
      <c r="B17" s="2"/>
      <c r="C17" s="54" t="s">
        <v>105</v>
      </c>
      <c r="D17" s="55"/>
      <c r="E17" s="2"/>
      <c r="F17" s="8"/>
      <c r="G17" s="8"/>
      <c r="H17" s="8"/>
      <c r="I17" s="2"/>
      <c r="J17" s="56" t="s">
        <v>115</v>
      </c>
      <c r="K17" s="57"/>
      <c r="O17" s="6" t="str">
        <f>Equipe!L17</f>
        <v>VELLIEUX JEANNE(33,8) - U11</v>
      </c>
      <c r="P17" s="6" t="str">
        <f>Equipe!M17</f>
        <v>LOCK-BERRUT Jules(41,6) - U10</v>
      </c>
    </row>
    <row r="18" spans="1:16" ht="23.25" x14ac:dyDescent="0.35">
      <c r="A18" s="9">
        <f>A13+$A$4</f>
        <v>0.38888888888888884</v>
      </c>
      <c r="B18" s="2"/>
      <c r="C18" s="10"/>
      <c r="D18" s="10"/>
      <c r="E18" s="7"/>
      <c r="F18" s="11">
        <v>6</v>
      </c>
      <c r="G18" s="8"/>
      <c r="H18" s="11">
        <v>2</v>
      </c>
      <c r="I18" s="7"/>
      <c r="J18" s="10"/>
      <c r="K18" s="10"/>
      <c r="O18" s="6" t="str">
        <f>Equipe!L18</f>
        <v>LATARD LOUNA(30,1) - U11</v>
      </c>
      <c r="P18" s="6" t="str">
        <f>Equipe!M18</f>
        <v>BONFANTI Madeleine(50,7) - U10</v>
      </c>
    </row>
    <row r="19" spans="1:16" x14ac:dyDescent="0.25">
      <c r="A19" s="3"/>
      <c r="B19" s="2"/>
      <c r="C19" s="54" t="s">
        <v>106</v>
      </c>
      <c r="D19" s="55"/>
      <c r="E19" s="7"/>
      <c r="F19" s="12"/>
      <c r="G19" s="8"/>
      <c r="H19" s="12"/>
      <c r="I19" s="7"/>
      <c r="J19" s="56" t="s">
        <v>116</v>
      </c>
      <c r="K19" s="57"/>
      <c r="O19" s="6" t="str">
        <f>Equipe!L19</f>
        <v>NGUYEN WILBAL  CAMILLE(33,6) - U10</v>
      </c>
      <c r="P19" s="6" t="str">
        <f>Equipe!M19</f>
        <v>NECTOUX Victoire(39,6) - U11</v>
      </c>
    </row>
    <row r="20" spans="1:16" ht="18.75" x14ac:dyDescent="0.3">
      <c r="A20" s="3"/>
      <c r="B20" s="2"/>
      <c r="C20" s="16"/>
      <c r="D20" s="16"/>
      <c r="E20" s="7"/>
      <c r="F20" s="12"/>
      <c r="G20" s="8"/>
      <c r="H20" s="12"/>
      <c r="I20" s="7"/>
      <c r="J20" s="15"/>
      <c r="K20" s="14"/>
      <c r="O20" s="6" t="str">
        <f>Equipe!L20</f>
        <v>DELGADO MARGAUX(14,7) - U10</v>
      </c>
      <c r="P20" s="6" t="str">
        <f>Equipe!M20</f>
        <v>HEBERT Valentine(50,7) - U10</v>
      </c>
    </row>
    <row r="21" spans="1:16" ht="18.75" x14ac:dyDescent="0.3">
      <c r="A21" s="3"/>
      <c r="B21" s="2"/>
      <c r="C21" s="10"/>
      <c r="D21" s="10"/>
      <c r="E21" s="7"/>
      <c r="F21" s="12"/>
      <c r="G21" s="8"/>
      <c r="H21" s="12"/>
      <c r="I21" s="7"/>
      <c r="J21" s="13"/>
      <c r="K21" s="14"/>
    </row>
    <row r="22" spans="1:16" x14ac:dyDescent="0.25">
      <c r="A22" s="3"/>
      <c r="B22" s="2"/>
      <c r="C22" s="54" t="s">
        <v>107</v>
      </c>
      <c r="D22" s="55"/>
      <c r="E22" s="2"/>
      <c r="F22" s="8"/>
      <c r="G22" s="8"/>
      <c r="H22" s="8"/>
      <c r="I22" s="2"/>
      <c r="J22" s="56" t="s">
        <v>117</v>
      </c>
      <c r="K22" s="57"/>
    </row>
    <row r="23" spans="1:16" ht="23.25" x14ac:dyDescent="0.35">
      <c r="A23" s="9">
        <f>A18+$A$4</f>
        <v>0.39583333333333326</v>
      </c>
      <c r="B23" s="2"/>
      <c r="C23" s="10"/>
      <c r="D23" s="10"/>
      <c r="E23" s="7"/>
      <c r="F23" s="11">
        <v>2</v>
      </c>
      <c r="G23" s="8"/>
      <c r="H23" s="11">
        <v>3</v>
      </c>
      <c r="I23" s="7"/>
      <c r="J23" s="13"/>
      <c r="K23" s="14"/>
    </row>
    <row r="24" spans="1:16" x14ac:dyDescent="0.25">
      <c r="A24" s="3"/>
      <c r="B24" s="2"/>
      <c r="C24" s="54" t="s">
        <v>108</v>
      </c>
      <c r="D24" s="55"/>
      <c r="E24" s="7"/>
      <c r="F24" s="7"/>
      <c r="G24" s="8"/>
      <c r="H24" s="7"/>
      <c r="I24" s="7"/>
      <c r="J24" s="56" t="s">
        <v>118</v>
      </c>
      <c r="K24" s="57"/>
    </row>
    <row r="25" spans="1:16" ht="18.75" x14ac:dyDescent="0.25">
      <c r="A25" s="3"/>
      <c r="B25" s="2"/>
      <c r="C25" s="15"/>
      <c r="D25" s="15"/>
      <c r="E25" s="7"/>
      <c r="F25" s="7"/>
      <c r="G25" s="8"/>
      <c r="H25" s="7"/>
      <c r="I25" s="7"/>
      <c r="J25" s="15"/>
      <c r="K25" s="13"/>
    </row>
    <row r="26" spans="1:16" x14ac:dyDescent="0.25">
      <c r="G26" s="8"/>
    </row>
    <row r="27" spans="1:16" x14ac:dyDescent="0.25">
      <c r="A27" s="3"/>
      <c r="B27" s="2"/>
      <c r="C27" s="54" t="s">
        <v>109</v>
      </c>
      <c r="D27" s="55"/>
      <c r="E27" s="2"/>
      <c r="F27" s="8"/>
      <c r="G27" s="8"/>
      <c r="H27" s="8"/>
      <c r="I27" s="2"/>
      <c r="J27" s="56" t="s">
        <v>119</v>
      </c>
      <c r="K27" s="57"/>
    </row>
    <row r="28" spans="1:16" ht="23.25" x14ac:dyDescent="0.35">
      <c r="A28" s="9">
        <f>A23+$A$4</f>
        <v>0.40277777777777768</v>
      </c>
      <c r="B28" s="2"/>
      <c r="C28" s="10"/>
      <c r="D28" s="10"/>
      <c r="E28" s="7"/>
      <c r="F28" s="11">
        <v>6</v>
      </c>
      <c r="G28" s="8"/>
      <c r="H28" s="11">
        <v>2</v>
      </c>
      <c r="I28" s="7"/>
      <c r="J28" s="10"/>
      <c r="K28" s="10"/>
    </row>
    <row r="29" spans="1:16" x14ac:dyDescent="0.25">
      <c r="A29" s="3"/>
      <c r="B29" s="2"/>
      <c r="C29" s="54" t="s">
        <v>124</v>
      </c>
      <c r="D29" s="55"/>
      <c r="E29" s="7"/>
      <c r="F29" s="12"/>
      <c r="G29" s="8"/>
      <c r="H29" s="12"/>
      <c r="I29" s="7"/>
      <c r="J29" s="56" t="s">
        <v>120</v>
      </c>
      <c r="K29" s="57"/>
    </row>
    <row r="30" spans="1:16" ht="18.75" x14ac:dyDescent="0.3">
      <c r="A30" s="3"/>
      <c r="B30" s="2"/>
      <c r="C30" s="16"/>
      <c r="D30" s="16"/>
      <c r="E30" s="7"/>
      <c r="F30" s="12"/>
      <c r="G30" s="8"/>
      <c r="H30" s="12"/>
      <c r="I30" s="7"/>
      <c r="J30" s="15"/>
      <c r="K30" s="14"/>
    </row>
    <row r="31" spans="1:16" ht="18.75" x14ac:dyDescent="0.3">
      <c r="A31" s="3"/>
      <c r="B31" s="2"/>
      <c r="C31" s="10"/>
      <c r="D31" s="10"/>
      <c r="E31" s="7"/>
      <c r="F31" s="12"/>
      <c r="G31" s="8"/>
      <c r="H31" s="12"/>
      <c r="I31" s="7"/>
      <c r="J31" s="13"/>
      <c r="K31" s="14"/>
    </row>
    <row r="32" spans="1:16" x14ac:dyDescent="0.25">
      <c r="A32" s="3"/>
      <c r="B32" s="2"/>
      <c r="C32" s="54" t="s">
        <v>110</v>
      </c>
      <c r="D32" s="55"/>
      <c r="E32" s="2"/>
      <c r="F32" s="8"/>
      <c r="G32" s="8"/>
      <c r="H32" s="8"/>
      <c r="I32" s="2"/>
      <c r="J32" s="56" t="s">
        <v>121</v>
      </c>
      <c r="K32" s="57"/>
    </row>
    <row r="33" spans="1:11" ht="23.25" x14ac:dyDescent="0.35">
      <c r="A33" s="9">
        <f>A28+$A$4</f>
        <v>0.4097222222222221</v>
      </c>
      <c r="B33" s="2"/>
      <c r="C33" s="10"/>
      <c r="D33" s="10"/>
      <c r="E33" s="7"/>
      <c r="F33" s="11">
        <v>3</v>
      </c>
      <c r="G33" s="8"/>
      <c r="H33" s="11">
        <v>3</v>
      </c>
      <c r="I33" s="7"/>
      <c r="J33" s="13"/>
      <c r="K33" s="14"/>
    </row>
    <row r="34" spans="1:11" x14ac:dyDescent="0.25">
      <c r="A34" s="3"/>
      <c r="B34" s="2"/>
      <c r="C34" s="54" t="s">
        <v>122</v>
      </c>
      <c r="D34" s="55"/>
      <c r="E34" s="7"/>
      <c r="F34" s="7"/>
      <c r="G34" s="8"/>
      <c r="H34" s="7"/>
      <c r="I34" s="7"/>
      <c r="J34" s="56" t="s">
        <v>123</v>
      </c>
      <c r="K34" s="57"/>
    </row>
    <row r="35" spans="1:11" ht="15" customHeight="1" x14ac:dyDescent="0.25"/>
    <row r="36" spans="1:11" ht="20.25" customHeight="1" x14ac:dyDescent="0.25">
      <c r="E36" s="58">
        <f>F33+F28+F23+F18+F13+F8</f>
        <v>23</v>
      </c>
      <c r="F36" s="58"/>
      <c r="G36" s="59" t="s">
        <v>0</v>
      </c>
      <c r="H36" s="58">
        <f>H33+H28+H23+H18+H13+H8</f>
        <v>17</v>
      </c>
      <c r="I36" s="58"/>
    </row>
    <row r="37" spans="1:11" ht="24.75" customHeight="1" x14ac:dyDescent="0.25">
      <c r="E37" s="58"/>
      <c r="F37" s="58"/>
      <c r="G37" s="60"/>
      <c r="H37" s="58"/>
      <c r="I37" s="58"/>
    </row>
  </sheetData>
  <mergeCells count="32">
    <mergeCell ref="C7:D7"/>
    <mergeCell ref="J7:K7"/>
    <mergeCell ref="C1:D3"/>
    <mergeCell ref="J1:K3"/>
    <mergeCell ref="F3:H3"/>
    <mergeCell ref="C5:D5"/>
    <mergeCell ref="J5:K5"/>
    <mergeCell ref="C9:D9"/>
    <mergeCell ref="J9:K9"/>
    <mergeCell ref="C12:D12"/>
    <mergeCell ref="J12:K12"/>
    <mergeCell ref="C14:D14"/>
    <mergeCell ref="J14:K14"/>
    <mergeCell ref="C17:D17"/>
    <mergeCell ref="J17:K17"/>
    <mergeCell ref="C19:D19"/>
    <mergeCell ref="J19:K19"/>
    <mergeCell ref="C22:D22"/>
    <mergeCell ref="J22:K22"/>
    <mergeCell ref="C24:D24"/>
    <mergeCell ref="J24:K24"/>
    <mergeCell ref="C27:D27"/>
    <mergeCell ref="J27:K27"/>
    <mergeCell ref="C29:D29"/>
    <mergeCell ref="J29:K29"/>
    <mergeCell ref="C32:D32"/>
    <mergeCell ref="J32:K32"/>
    <mergeCell ref="C34:D34"/>
    <mergeCell ref="J34:K34"/>
    <mergeCell ref="E36:F37"/>
    <mergeCell ref="G36:G37"/>
    <mergeCell ref="H36:I37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1.6929133858267718" right="0.70866141732283472" top="0.55118110236220474" bottom="0.23622047244094491" header="0.31496062992125984" footer="0.31496062992125984"/>
  <pageSetup paperSize="8" scale="1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H28" sqref="H28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6" ht="15.6" customHeight="1" x14ac:dyDescent="0.25">
      <c r="A1" s="1"/>
      <c r="B1" s="1"/>
      <c r="C1" s="61" t="str">
        <f>Equipe!B5</f>
        <v>CD13</v>
      </c>
      <c r="D1" s="61"/>
      <c r="E1" s="1"/>
      <c r="F1" s="1"/>
      <c r="G1" s="3"/>
      <c r="H1" s="4"/>
      <c r="I1" s="1"/>
      <c r="J1" s="61" t="str">
        <f>Equipe!G5</f>
        <v>CD04-05-84</v>
      </c>
      <c r="K1" s="61"/>
    </row>
    <row r="2" spans="1:16" ht="15.6" customHeight="1" x14ac:dyDescent="0.25">
      <c r="A2" s="2"/>
      <c r="B2" s="2"/>
      <c r="C2" s="61"/>
      <c r="D2" s="61"/>
      <c r="E2" s="2"/>
      <c r="F2" s="2"/>
      <c r="G2" s="2"/>
      <c r="H2" s="2"/>
      <c r="I2" s="2"/>
      <c r="J2" s="61"/>
      <c r="K2" s="61"/>
    </row>
    <row r="3" spans="1:16" ht="23.45" customHeight="1" x14ac:dyDescent="0.25">
      <c r="A3" s="5" t="s">
        <v>34</v>
      </c>
      <c r="B3" s="2"/>
      <c r="C3" s="61"/>
      <c r="D3" s="61"/>
      <c r="E3" s="2"/>
      <c r="F3" s="62" t="s">
        <v>3</v>
      </c>
      <c r="G3" s="63"/>
      <c r="H3" s="64"/>
      <c r="I3" s="2"/>
      <c r="J3" s="61"/>
      <c r="K3" s="61"/>
    </row>
    <row r="4" spans="1:16" x14ac:dyDescent="0.25">
      <c r="A4" s="37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6" ht="18.75" x14ac:dyDescent="0.25">
      <c r="A5" s="2"/>
      <c r="B5" s="2"/>
      <c r="C5" s="65" t="s">
        <v>2</v>
      </c>
      <c r="D5" s="65"/>
      <c r="E5" s="2"/>
      <c r="F5" s="5" t="s">
        <v>35</v>
      </c>
      <c r="G5" s="2"/>
      <c r="H5" s="5" t="s">
        <v>35</v>
      </c>
      <c r="I5" s="2"/>
      <c r="J5" s="65" t="s">
        <v>2</v>
      </c>
      <c r="K5" s="65"/>
    </row>
    <row r="6" spans="1:16" x14ac:dyDescent="0.25">
      <c r="A6" s="3"/>
      <c r="B6" s="2"/>
      <c r="C6" s="2"/>
      <c r="D6" s="2"/>
      <c r="E6" s="2"/>
      <c r="F6" s="7"/>
      <c r="G6" s="2"/>
      <c r="H6" s="2"/>
      <c r="I6" s="2"/>
      <c r="J6" s="2"/>
      <c r="K6" s="4"/>
    </row>
    <row r="7" spans="1:16" x14ac:dyDescent="0.25">
      <c r="O7" s="6" t="str">
        <f>Equipe!L7</f>
        <v>ALLOUACHE ADAM(13,8) - U11</v>
      </c>
      <c r="P7" s="6" t="str">
        <f>Equipe!M7</f>
        <v>FERRACCI Andrea(18,9) - U12</v>
      </c>
    </row>
    <row r="8" spans="1:16" ht="23.25" x14ac:dyDescent="0.35">
      <c r="A8" s="9">
        <v>0.5625</v>
      </c>
      <c r="B8" s="2"/>
      <c r="C8" s="56" t="s">
        <v>101</v>
      </c>
      <c r="D8" s="57"/>
      <c r="E8" s="12"/>
      <c r="F8" s="11">
        <v>4</v>
      </c>
      <c r="H8" s="11">
        <v>0</v>
      </c>
      <c r="I8" s="12"/>
      <c r="J8" s="56" t="s">
        <v>111</v>
      </c>
      <c r="K8" s="57"/>
      <c r="O8" s="6" t="str">
        <f>Equipe!L8</f>
        <v>BARROT LOUIS(15,6) - U11</v>
      </c>
      <c r="P8" s="6" t="str">
        <f>Equipe!M8</f>
        <v>GLACET Julian(16,6) - U12</v>
      </c>
    </row>
    <row r="9" spans="1:16" ht="18.75" x14ac:dyDescent="0.3">
      <c r="A9" s="3"/>
      <c r="B9" s="2"/>
      <c r="C9" s="17"/>
      <c r="D9" s="17"/>
      <c r="E9" s="12"/>
      <c r="F9" s="18"/>
      <c r="H9" s="18"/>
      <c r="I9" s="12"/>
      <c r="J9" s="17"/>
      <c r="K9" s="19"/>
      <c r="O9" s="6" t="str">
        <f>Equipe!L9</f>
        <v>BRYSELBOUT LOUIS(17,4) - U11</v>
      </c>
      <c r="P9" s="6" t="str">
        <f>Equipe!M9</f>
        <v>LE NY  Zélia(47,8) - U12</v>
      </c>
    </row>
    <row r="10" spans="1:16" ht="23.25" x14ac:dyDescent="0.35">
      <c r="A10" s="9">
        <f>A8+$A$4</f>
        <v>0.56805555555555554</v>
      </c>
      <c r="B10" s="2"/>
      <c r="C10" s="56" t="s">
        <v>107</v>
      </c>
      <c r="D10" s="57"/>
      <c r="E10" s="12"/>
      <c r="F10" s="11">
        <v>2</v>
      </c>
      <c r="H10" s="11">
        <v>1</v>
      </c>
      <c r="I10" s="12"/>
      <c r="J10" s="56" t="s">
        <v>113</v>
      </c>
      <c r="K10" s="57"/>
      <c r="O10" s="6" t="str">
        <f>Equipe!L10</f>
        <v>NOIZET ELIOT(17,2) - U11</v>
      </c>
      <c r="P10" s="6" t="str">
        <f>Equipe!M10</f>
        <v>BEZOMBES Jade(52,5) - U12</v>
      </c>
    </row>
    <row r="11" spans="1:16" ht="18.75" x14ac:dyDescent="0.3">
      <c r="A11" s="3"/>
      <c r="B11" s="2"/>
      <c r="C11" s="17"/>
      <c r="D11" s="17"/>
      <c r="E11" s="12"/>
      <c r="F11" s="18"/>
      <c r="H11" s="18"/>
      <c r="I11" s="12"/>
      <c r="J11" s="17"/>
      <c r="K11" s="19"/>
      <c r="O11" s="6" t="str">
        <f>Equipe!L11</f>
        <v>THIBAULT EVAN(20,7) - U10</v>
      </c>
      <c r="P11" s="6" t="str">
        <f>Equipe!M11</f>
        <v>FABRE Paul-Marie(34) - U11</v>
      </c>
    </row>
    <row r="12" spans="1:16" ht="23.25" x14ac:dyDescent="0.35">
      <c r="A12" s="9">
        <f>A10+$A$4</f>
        <v>0.57361111111111107</v>
      </c>
      <c r="B12" s="2"/>
      <c r="C12" s="56" t="s">
        <v>102</v>
      </c>
      <c r="D12" s="57"/>
      <c r="E12" s="12"/>
      <c r="F12" s="11">
        <v>2</v>
      </c>
      <c r="H12" s="11">
        <v>0</v>
      </c>
      <c r="I12" s="12"/>
      <c r="J12" s="56" t="s">
        <v>115</v>
      </c>
      <c r="K12" s="57"/>
      <c r="O12" s="6" t="str">
        <f>Equipe!L12</f>
        <v>POUPAUD FRANCIS(22,8) - U10</v>
      </c>
      <c r="P12" s="6" t="str">
        <f>Equipe!M12</f>
        <v>AVININ Levan(30) - U11</v>
      </c>
    </row>
    <row r="13" spans="1:16" ht="18.75" x14ac:dyDescent="0.3">
      <c r="A13" s="3"/>
      <c r="B13" s="2"/>
      <c r="C13" s="17"/>
      <c r="D13" s="17"/>
      <c r="E13" s="12"/>
      <c r="F13" s="18"/>
      <c r="H13" s="18"/>
      <c r="I13" s="12"/>
      <c r="J13" s="17"/>
      <c r="K13" s="19"/>
      <c r="O13" s="6" t="str">
        <f>Equipe!L13</f>
        <v>RAVIAT VICTOR(20,3) - U10</v>
      </c>
      <c r="P13" s="6" t="str">
        <f>Equipe!M13</f>
        <v>SONDERGARD Thorvald(19,8) - U10</v>
      </c>
    </row>
    <row r="14" spans="1:16" ht="23.25" x14ac:dyDescent="0.35">
      <c r="A14" s="9">
        <f>A12+$A$4</f>
        <v>0.57916666666666661</v>
      </c>
      <c r="B14" s="2"/>
      <c r="C14" s="56" t="s">
        <v>108</v>
      </c>
      <c r="D14" s="57"/>
      <c r="E14" s="12"/>
      <c r="F14" s="11">
        <v>1</v>
      </c>
      <c r="H14" s="11">
        <v>1</v>
      </c>
      <c r="I14" s="12"/>
      <c r="J14" s="56" t="s">
        <v>121</v>
      </c>
      <c r="K14" s="57"/>
      <c r="O14" s="6" t="str">
        <f>Equipe!L14</f>
        <v>FAUCOGNEY MAXIME(29,7) - U11</v>
      </c>
      <c r="P14" s="6" t="str">
        <f>Equipe!M14</f>
        <v>VENDEUVRE Eliot(45,8) - U10</v>
      </c>
    </row>
    <row r="15" spans="1:16" x14ac:dyDescent="0.25">
      <c r="O15" s="6" t="str">
        <f>Equipe!L15</f>
        <v>BOUE ARTHUR(33,3) - U10</v>
      </c>
      <c r="P15" s="6" t="str">
        <f>Equipe!M15</f>
        <v>GUIGUES Noe(46,7) - U10</v>
      </c>
    </row>
    <row r="16" spans="1:16" ht="23.25" x14ac:dyDescent="0.35">
      <c r="A16" s="9">
        <f>A14+$A$4</f>
        <v>0.58472222222222214</v>
      </c>
      <c r="B16" s="2"/>
      <c r="C16" s="56" t="s">
        <v>122</v>
      </c>
      <c r="D16" s="57"/>
      <c r="E16" s="12"/>
      <c r="F16" s="11">
        <v>3</v>
      </c>
      <c r="H16" s="11">
        <v>0</v>
      </c>
      <c r="I16" s="12"/>
      <c r="J16" s="56" t="s">
        <v>116</v>
      </c>
      <c r="K16" s="57"/>
      <c r="O16" s="6" t="str">
        <f>Equipe!L16</f>
        <v>CAREMIER RUBY(34,4) - U11</v>
      </c>
      <c r="P16" s="6" t="str">
        <f>Equipe!M16</f>
        <v>MARY Andrea(32,4) - U10</v>
      </c>
    </row>
    <row r="17" spans="1:16" ht="18.75" x14ac:dyDescent="0.3">
      <c r="A17" s="3"/>
      <c r="B17" s="2"/>
      <c r="C17" s="17"/>
      <c r="D17" s="17"/>
      <c r="E17" s="12"/>
      <c r="F17" s="18"/>
      <c r="H17" s="18"/>
      <c r="I17" s="12"/>
      <c r="J17" s="17"/>
      <c r="K17" s="19"/>
      <c r="O17" s="6" t="str">
        <f>Equipe!L17</f>
        <v>VELLIEUX JEANNE(33,8) - U11</v>
      </c>
      <c r="P17" s="6" t="str">
        <f>Equipe!M17</f>
        <v>LOCK-BERRUT Jules(41,6) - U10</v>
      </c>
    </row>
    <row r="18" spans="1:16" ht="23.25" x14ac:dyDescent="0.35">
      <c r="A18" s="9">
        <f>A16+$A$4</f>
        <v>0.59027777777777768</v>
      </c>
      <c r="B18" s="2"/>
      <c r="C18" s="56" t="s">
        <v>127</v>
      </c>
      <c r="D18" s="57"/>
      <c r="E18" s="12"/>
      <c r="F18" s="11">
        <v>3</v>
      </c>
      <c r="H18" s="11">
        <v>1</v>
      </c>
      <c r="I18" s="12"/>
      <c r="J18" s="56" t="s">
        <v>125</v>
      </c>
      <c r="K18" s="57"/>
      <c r="O18" s="6" t="str">
        <f>Equipe!L18</f>
        <v>LATARD LOUNA(30,1) - U11</v>
      </c>
      <c r="P18" s="6" t="str">
        <f>Equipe!M18</f>
        <v>BONFANTI Madeleine(50,7) - U10</v>
      </c>
    </row>
    <row r="19" spans="1:16" ht="18.75" x14ac:dyDescent="0.3">
      <c r="A19" s="3"/>
      <c r="B19" s="2"/>
      <c r="C19" s="17"/>
      <c r="D19" s="17"/>
      <c r="E19" s="12"/>
      <c r="F19" s="18"/>
      <c r="H19" s="18"/>
      <c r="I19" s="12"/>
      <c r="J19" s="17"/>
      <c r="K19" s="19"/>
      <c r="O19" s="6" t="str">
        <f>Equipe!L19</f>
        <v>NGUYEN WILBAL  CAMILLE(33,6) - U10</v>
      </c>
      <c r="P19" s="6" t="str">
        <f>Equipe!M19</f>
        <v>NECTOUX Victoire(39,6) - U11</v>
      </c>
    </row>
    <row r="20" spans="1:16" ht="23.25" x14ac:dyDescent="0.35">
      <c r="A20" s="9">
        <f>A18+$A$4</f>
        <v>0.59583333333333321</v>
      </c>
      <c r="B20" s="2"/>
      <c r="C20" s="56" t="s">
        <v>110</v>
      </c>
      <c r="D20" s="57"/>
      <c r="E20" s="12"/>
      <c r="F20" s="11">
        <v>2</v>
      </c>
      <c r="H20" s="11">
        <v>2</v>
      </c>
      <c r="I20" s="12"/>
      <c r="J20" s="56" t="s">
        <v>123</v>
      </c>
      <c r="K20" s="57"/>
      <c r="O20" s="6" t="str">
        <f>Equipe!L20</f>
        <v>DELGADO MARGAUX(14,7) - U10</v>
      </c>
      <c r="P20" s="6" t="str">
        <f>Equipe!M20</f>
        <v>HEBERT Valentine(50,7) - U10</v>
      </c>
    </row>
    <row r="21" spans="1:16" ht="18.75" x14ac:dyDescent="0.3">
      <c r="A21" s="3"/>
      <c r="B21" s="2"/>
      <c r="C21" s="17"/>
      <c r="D21" s="17"/>
      <c r="E21" s="12"/>
      <c r="F21" s="18"/>
      <c r="H21" s="18"/>
      <c r="I21" s="12"/>
      <c r="J21" s="17"/>
      <c r="K21" s="19"/>
      <c r="O21" s="6">
        <f>Equipe!L21</f>
        <v>0</v>
      </c>
      <c r="P21" s="6">
        <f>Equipe!M21</f>
        <v>0</v>
      </c>
    </row>
    <row r="22" spans="1:16" ht="23.25" x14ac:dyDescent="0.35">
      <c r="A22" s="9">
        <f>A20+$A$4</f>
        <v>0.60138888888888875</v>
      </c>
      <c r="B22" s="2"/>
      <c r="C22" s="56" t="s">
        <v>109</v>
      </c>
      <c r="D22" s="57"/>
      <c r="E22" s="12"/>
      <c r="F22" s="11">
        <v>3</v>
      </c>
      <c r="H22" s="11">
        <v>0</v>
      </c>
      <c r="I22" s="12"/>
      <c r="J22" s="56" t="s">
        <v>114</v>
      </c>
      <c r="K22" s="57"/>
    </row>
    <row r="23" spans="1:16" ht="23.25" x14ac:dyDescent="0.35">
      <c r="A23" s="20"/>
      <c r="B23" s="2"/>
      <c r="C23" s="15"/>
      <c r="D23" s="15"/>
      <c r="E23" s="12"/>
      <c r="F23" s="21"/>
      <c r="H23" s="21"/>
      <c r="I23" s="12"/>
      <c r="J23" s="15"/>
      <c r="K23" s="14"/>
    </row>
    <row r="24" spans="1:16" ht="23.25" x14ac:dyDescent="0.35">
      <c r="A24" s="9">
        <f>A22+$A$4</f>
        <v>0.60694444444444429</v>
      </c>
      <c r="B24" s="22"/>
      <c r="C24" s="56" t="s">
        <v>103</v>
      </c>
      <c r="D24" s="57"/>
      <c r="E24" s="23"/>
      <c r="F24" s="24">
        <v>4</v>
      </c>
      <c r="H24" s="24">
        <v>0</v>
      </c>
      <c r="I24" s="23"/>
      <c r="J24" s="56" t="s">
        <v>118</v>
      </c>
      <c r="K24" s="57"/>
    </row>
    <row r="25" spans="1:16" ht="18.75" x14ac:dyDescent="0.3">
      <c r="A25" s="25"/>
      <c r="B25" s="22"/>
      <c r="C25" s="26"/>
      <c r="D25" s="26"/>
      <c r="E25" s="23"/>
      <c r="F25" s="27"/>
      <c r="H25" s="27"/>
      <c r="I25" s="23"/>
      <c r="J25" s="26"/>
      <c r="K25" s="28"/>
    </row>
    <row r="26" spans="1:16" ht="23.25" x14ac:dyDescent="0.35">
      <c r="A26" s="9">
        <f>A24+$A$4</f>
        <v>0.61249999999999982</v>
      </c>
      <c r="B26" s="22"/>
      <c r="C26" s="56" t="s">
        <v>104</v>
      </c>
      <c r="D26" s="57"/>
      <c r="E26" s="23"/>
      <c r="F26" s="24">
        <v>2</v>
      </c>
      <c r="H26" s="24">
        <v>1</v>
      </c>
      <c r="I26" s="23"/>
      <c r="J26" s="56" t="s">
        <v>126</v>
      </c>
      <c r="K26" s="57"/>
    </row>
    <row r="27" spans="1:16" ht="18.75" x14ac:dyDescent="0.3">
      <c r="A27" s="25"/>
      <c r="B27" s="22"/>
      <c r="C27" s="26"/>
      <c r="D27" s="26"/>
      <c r="E27" s="23"/>
      <c r="F27" s="27"/>
      <c r="H27" s="27"/>
      <c r="I27" s="23"/>
      <c r="J27" s="26"/>
      <c r="K27" s="28"/>
    </row>
    <row r="28" spans="1:16" ht="23.25" x14ac:dyDescent="0.35">
      <c r="A28" s="9">
        <f>A26+$A$4</f>
        <v>0.61805555555555536</v>
      </c>
      <c r="B28" s="22"/>
      <c r="C28" s="56" t="s">
        <v>128</v>
      </c>
      <c r="D28" s="57"/>
      <c r="E28" s="23"/>
      <c r="F28" s="24">
        <v>4</v>
      </c>
      <c r="H28" s="24" t="s">
        <v>129</v>
      </c>
      <c r="I28" s="23"/>
      <c r="J28" s="56" t="s">
        <v>120</v>
      </c>
      <c r="K28" s="57"/>
    </row>
    <row r="29" spans="1:16" ht="18.75" x14ac:dyDescent="0.3">
      <c r="A29" s="25"/>
      <c r="B29" s="22"/>
      <c r="C29" s="26"/>
      <c r="D29" s="26"/>
      <c r="E29" s="23"/>
      <c r="F29" s="27"/>
      <c r="H29" s="27"/>
      <c r="I29" s="23"/>
      <c r="J29" s="26"/>
      <c r="K29" s="28"/>
    </row>
    <row r="30" spans="1:16" ht="23.25" x14ac:dyDescent="0.35">
      <c r="A30" s="9">
        <f>A28+$A$4</f>
        <v>0.62361111111111089</v>
      </c>
      <c r="B30" s="22"/>
      <c r="C30" s="56" t="s">
        <v>106</v>
      </c>
      <c r="D30" s="57"/>
      <c r="E30" s="23"/>
      <c r="F30" s="24">
        <v>4</v>
      </c>
      <c r="H30" s="24">
        <v>1</v>
      </c>
      <c r="I30" s="23"/>
      <c r="J30" s="56" t="s">
        <v>117</v>
      </c>
      <c r="K30" s="57"/>
    </row>
    <row r="32" spans="1:16" ht="23.25" customHeight="1" x14ac:dyDescent="0.25">
      <c r="E32" s="58">
        <f>SUM(F8:F30)</f>
        <v>34</v>
      </c>
      <c r="F32" s="58"/>
      <c r="G32" s="66" t="s">
        <v>0</v>
      </c>
      <c r="H32" s="58">
        <f>SUM(H8:H30)</f>
        <v>7</v>
      </c>
      <c r="I32" s="58"/>
    </row>
    <row r="33" spans="5:9" ht="23.25" customHeight="1" x14ac:dyDescent="0.25">
      <c r="E33" s="58"/>
      <c r="F33" s="58"/>
      <c r="G33" s="67"/>
      <c r="H33" s="58"/>
      <c r="I33" s="58"/>
    </row>
  </sheetData>
  <mergeCells count="32">
    <mergeCell ref="C1:D3"/>
    <mergeCell ref="J1:K3"/>
    <mergeCell ref="F3:H3"/>
    <mergeCell ref="C5:D5"/>
    <mergeCell ref="J5:K5"/>
    <mergeCell ref="J26:K26"/>
    <mergeCell ref="C28:D28"/>
    <mergeCell ref="J28:K28"/>
    <mergeCell ref="C30:D30"/>
    <mergeCell ref="J30:K30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C10:D10"/>
    <mergeCell ref="J10:K10"/>
    <mergeCell ref="C12:D12"/>
    <mergeCell ref="J12:K12"/>
    <mergeCell ref="C14:D14"/>
    <mergeCell ref="J14:K14"/>
  </mergeCells>
  <dataValidations count="3">
    <dataValidation type="list" allowBlank="1" showInputMessage="1" showErrorMessage="1" sqref="C23">
      <formula1>$N$22:$N$37</formula1>
    </dataValidation>
    <dataValidation type="list" allowBlank="1" showInputMessage="1" showErrorMessage="1" sqref="J28:K28 J8:K8 J10:K10 J12:K12 J14:K14 J16:K16 J18:K18 J20:K20 J22:K22 J24:K24 J26:K26 J30:K30">
      <formula1>$P$6:$P$20</formula1>
    </dataValidation>
    <dataValidation type="list" allowBlank="1" showInputMessage="1" showErrorMessage="1" sqref="C8:D8 C10:D10 C12:D12 C14:D14 C16:D16 C18:D18 C20:D20 C22:D22 C24:D24 C26:D26 C28:D28 C30:D30">
      <formula1>$O$6:$O$20</formula1>
    </dataValidation>
  </dataValidations>
  <pageMargins left="1.4566929133858268" right="0.74803149606299213" top="0.27559055118110237" bottom="0.19685039370078741" header="0.19685039370078741" footer="0.11811023622047245"/>
  <pageSetup paperSize="9" scale="8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sqref="A1:E1"/>
    </sheetView>
  </sheetViews>
  <sheetFormatPr baseColWidth="10" defaultRowHeight="15.75" x14ac:dyDescent="0.25"/>
  <cols>
    <col min="1" max="1" width="16.25" customWidth="1"/>
    <col min="2" max="2" width="3.25" customWidth="1"/>
    <col min="4" max="4" width="3.25" customWidth="1"/>
    <col min="5" max="5" width="16.25" bestFit="1" customWidth="1"/>
  </cols>
  <sheetData>
    <row r="1" spans="1:7" ht="30" x14ac:dyDescent="0.55000000000000004">
      <c r="A1" s="69" t="str">
        <f>Equipe!A3</f>
        <v>Ryder Kids 2024 - 1/2 Finales ugolf chateaublanc</v>
      </c>
      <c r="B1" s="69"/>
      <c r="C1" s="69"/>
      <c r="D1" s="69"/>
      <c r="E1" s="69"/>
      <c r="F1" s="31"/>
      <c r="G1" s="6"/>
    </row>
    <row r="2" spans="1:7" ht="55.5" customHeight="1" x14ac:dyDescent="0.55000000000000004">
      <c r="A2" s="70"/>
      <c r="B2" s="71"/>
      <c r="C2" s="71"/>
      <c r="D2" s="71"/>
      <c r="E2" s="71"/>
      <c r="F2" s="31"/>
      <c r="G2" s="6"/>
    </row>
    <row r="3" spans="1:7" ht="33.75" x14ac:dyDescent="0.5">
      <c r="A3" s="35" t="str">
        <f>Equipe!B5</f>
        <v>CD13</v>
      </c>
      <c r="B3" s="33"/>
      <c r="C3" s="34"/>
      <c r="D3" s="33"/>
      <c r="E3" s="36" t="str">
        <f>Equipe!G5</f>
        <v>CD04-05-84</v>
      </c>
      <c r="F3" s="32"/>
      <c r="G3" s="6"/>
    </row>
    <row r="4" spans="1:7" ht="12" customHeight="1" x14ac:dyDescent="0.55000000000000004">
      <c r="A4" s="31"/>
      <c r="B4" s="31"/>
      <c r="C4" s="31"/>
      <c r="D4" s="31"/>
      <c r="E4" s="31"/>
      <c r="F4" s="31"/>
      <c r="G4" s="6"/>
    </row>
    <row r="5" spans="1:7" ht="23.1" customHeight="1" x14ac:dyDescent="0.25">
      <c r="A5" s="68">
        <f>foursome!E36+Single!E32</f>
        <v>57</v>
      </c>
      <c r="B5" s="30"/>
      <c r="C5" s="72" t="s">
        <v>0</v>
      </c>
      <c r="D5" s="6"/>
      <c r="E5" s="68">
        <f>foursome!H36+Single!H32</f>
        <v>24</v>
      </c>
      <c r="F5" s="29"/>
      <c r="G5" s="6"/>
    </row>
    <row r="6" spans="1:7" ht="23.1" customHeight="1" x14ac:dyDescent="0.25">
      <c r="A6" s="68"/>
      <c r="B6" s="30"/>
      <c r="C6" s="72"/>
      <c r="D6" s="29"/>
      <c r="E6" s="68"/>
      <c r="F6" s="29"/>
      <c r="G6" s="6"/>
    </row>
    <row r="7" spans="1:7" ht="15.75" customHeight="1" x14ac:dyDescent="0.25">
      <c r="A7" s="6"/>
      <c r="B7" s="6"/>
      <c r="C7" s="6"/>
      <c r="D7" s="6"/>
      <c r="E7" s="6"/>
      <c r="F7" s="6"/>
      <c r="G7" s="6"/>
    </row>
  </sheetData>
  <mergeCells count="5">
    <mergeCell ref="E5:E6"/>
    <mergeCell ref="A5:A6"/>
    <mergeCell ref="A1:E1"/>
    <mergeCell ref="A2:E2"/>
    <mergeCell ref="C5:C6"/>
  </mergeCells>
  <pageMargins left="1.67" right="0.75" top="1.54" bottom="0.62" header="0.5" footer="0.12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6" sqref="E6:F7"/>
    </sheetView>
  </sheetViews>
  <sheetFormatPr baseColWidth="10" defaultRowHeight="15.75" x14ac:dyDescent="0.25"/>
  <cols>
    <col min="1" max="1" width="4" customWidth="1"/>
    <col min="2" max="9" width="14.75" customWidth="1"/>
  </cols>
  <sheetData>
    <row r="1" spans="1:9" x14ac:dyDescent="0.25">
      <c r="B1" s="78" t="s">
        <v>13</v>
      </c>
      <c r="C1" s="79"/>
      <c r="D1" s="79"/>
      <c r="E1" s="79"/>
      <c r="F1" s="84" t="s">
        <v>14</v>
      </c>
      <c r="G1" s="84"/>
      <c r="H1" s="84"/>
      <c r="I1" s="85"/>
    </row>
    <row r="2" spans="1:9" x14ac:dyDescent="0.25">
      <c r="B2" s="80"/>
      <c r="C2" s="81"/>
      <c r="D2" s="81"/>
      <c r="E2" s="81"/>
      <c r="F2" s="86"/>
      <c r="G2" s="86"/>
      <c r="H2" s="86"/>
      <c r="I2" s="87"/>
    </row>
    <row r="3" spans="1:9" ht="55.5" customHeight="1" x14ac:dyDescent="0.25">
      <c r="B3" s="82"/>
      <c r="C3" s="83"/>
      <c r="D3" s="83"/>
      <c r="E3" s="83"/>
      <c r="F3" s="88"/>
      <c r="G3" s="88"/>
      <c r="H3" s="88"/>
      <c r="I3" s="89"/>
    </row>
    <row r="4" spans="1:9" ht="30" customHeight="1" x14ac:dyDescent="0.25">
      <c r="B4" s="74" t="str">
        <f>IF(B6="CD04-05-84","HAUTES Alpes, Alpes Hautes Provence, VAUCLUSE",IF(B6="CD06","ALPES MARITIMES",IF(B6="CD83","VAR",IF(B6="CD13","BOUCHES DU RHÔNE",0))))</f>
        <v>BOUCHES DU RHÔNE</v>
      </c>
      <c r="C4" s="75"/>
      <c r="D4" s="75"/>
      <c r="E4" s="102" t="s">
        <v>15</v>
      </c>
      <c r="F4" s="102"/>
      <c r="G4" s="90" t="str">
        <f>IF(G6="CD04-05-84","HAUTES Alpes, Alpes Hautes Provence, VAUCLUSE",IF(G6="CD06","ALPES MARITIMES",IF(G6="CD83","VAR",IF(G6="CD13","BOUCHES DU RHÔNE",0))))</f>
        <v>HAUTES Alpes, Alpes Hautes Provence, VAUCLUSE</v>
      </c>
      <c r="H4" s="90"/>
      <c r="I4" s="91"/>
    </row>
    <row r="5" spans="1:9" ht="16.5" customHeight="1" x14ac:dyDescent="0.25">
      <c r="B5" s="76"/>
      <c r="C5" s="77"/>
      <c r="D5" s="77"/>
      <c r="E5" s="103"/>
      <c r="F5" s="103"/>
      <c r="G5" s="92"/>
      <c r="H5" s="92"/>
      <c r="I5" s="93"/>
    </row>
    <row r="6" spans="1:9" ht="30" customHeight="1" x14ac:dyDescent="0.25">
      <c r="B6" s="94" t="str">
        <f>Equipe!B5</f>
        <v>CD13</v>
      </c>
      <c r="C6" s="95"/>
      <c r="D6" s="95"/>
      <c r="E6" s="104" t="s">
        <v>16</v>
      </c>
      <c r="F6" s="105"/>
      <c r="G6" s="98" t="str">
        <f>Equipe!G5</f>
        <v>CD04-05-84</v>
      </c>
      <c r="H6" s="98"/>
      <c r="I6" s="99"/>
    </row>
    <row r="7" spans="1:9" ht="13.5" customHeight="1" x14ac:dyDescent="0.25">
      <c r="B7" s="96"/>
      <c r="C7" s="97"/>
      <c r="D7" s="97"/>
      <c r="E7" s="106"/>
      <c r="F7" s="107"/>
      <c r="G7" s="100"/>
      <c r="H7" s="100"/>
      <c r="I7" s="101"/>
    </row>
    <row r="8" spans="1:9" ht="39" customHeight="1" x14ac:dyDescent="0.6">
      <c r="A8" s="38" t="s">
        <v>7</v>
      </c>
      <c r="B8" s="73"/>
      <c r="C8" s="73"/>
      <c r="D8" s="73"/>
      <c r="E8" s="108"/>
      <c r="F8" s="108"/>
      <c r="G8" s="73"/>
      <c r="H8" s="73"/>
      <c r="I8" s="73"/>
    </row>
    <row r="9" spans="1:9" ht="39" customHeight="1" x14ac:dyDescent="0.6">
      <c r="A9" s="38" t="s">
        <v>8</v>
      </c>
      <c r="B9" s="73"/>
      <c r="C9" s="73"/>
      <c r="D9" s="73"/>
      <c r="E9" s="108"/>
      <c r="F9" s="108"/>
      <c r="G9" s="73"/>
      <c r="H9" s="73"/>
      <c r="I9" s="73"/>
    </row>
    <row r="10" spans="1:9" ht="39" customHeight="1" x14ac:dyDescent="0.6">
      <c r="A10" s="38" t="s">
        <v>9</v>
      </c>
      <c r="B10" s="73"/>
      <c r="C10" s="73"/>
      <c r="D10" s="73"/>
      <c r="E10" s="108"/>
      <c r="F10" s="108"/>
      <c r="G10" s="73"/>
      <c r="H10" s="73"/>
      <c r="I10" s="73"/>
    </row>
    <row r="11" spans="1:9" ht="39" customHeight="1" x14ac:dyDescent="0.6">
      <c r="A11" s="38" t="s">
        <v>10</v>
      </c>
      <c r="B11" s="73"/>
      <c r="C11" s="73"/>
      <c r="D11" s="73"/>
      <c r="E11" s="108"/>
      <c r="F11" s="108"/>
      <c r="G11" s="73"/>
      <c r="H11" s="73"/>
      <c r="I11" s="73"/>
    </row>
    <row r="12" spans="1:9" ht="39" customHeight="1" x14ac:dyDescent="0.6">
      <c r="A12" s="38" t="s">
        <v>11</v>
      </c>
      <c r="B12" s="73"/>
      <c r="C12" s="73"/>
      <c r="D12" s="73"/>
      <c r="E12" s="108"/>
      <c r="F12" s="108"/>
      <c r="G12" s="73"/>
      <c r="H12" s="73"/>
      <c r="I12" s="73"/>
    </row>
    <row r="13" spans="1:9" ht="39" customHeight="1" x14ac:dyDescent="0.6">
      <c r="A13" s="38" t="s">
        <v>12</v>
      </c>
      <c r="B13" s="73"/>
      <c r="C13" s="73"/>
      <c r="D13" s="73"/>
      <c r="E13" s="108"/>
      <c r="F13" s="108"/>
      <c r="G13" s="73"/>
      <c r="H13" s="73"/>
      <c r="I13" s="73"/>
    </row>
    <row r="14" spans="1:9" ht="26.25" customHeight="1" x14ac:dyDescent="0.6">
      <c r="A14" s="45"/>
      <c r="B14" s="46" t="s">
        <v>39</v>
      </c>
      <c r="C14" s="47"/>
      <c r="D14" s="47"/>
      <c r="E14" s="48"/>
      <c r="F14" s="49"/>
      <c r="G14" s="47"/>
      <c r="H14" s="47"/>
      <c r="I14" s="50"/>
    </row>
    <row r="15" spans="1:9" ht="39" hidden="1" customHeight="1" x14ac:dyDescent="0.6">
      <c r="A15" s="45"/>
      <c r="B15" s="46"/>
      <c r="C15" s="47"/>
      <c r="D15" s="47"/>
      <c r="E15" s="48"/>
      <c r="F15" s="49"/>
      <c r="G15" s="47"/>
      <c r="H15" s="47"/>
      <c r="I15" s="50"/>
    </row>
    <row r="16" spans="1:9" ht="30" customHeight="1" x14ac:dyDescent="0.25">
      <c r="B16" s="94" t="str">
        <f>B6</f>
        <v>CD13</v>
      </c>
      <c r="C16" s="95"/>
      <c r="D16" s="95"/>
      <c r="E16" s="104" t="s">
        <v>17</v>
      </c>
      <c r="F16" s="105"/>
      <c r="G16" s="98" t="str">
        <f>G6</f>
        <v>CD04-05-84</v>
      </c>
      <c r="H16" s="98"/>
      <c r="I16" s="99"/>
    </row>
    <row r="17" spans="1:9" ht="13.5" customHeight="1" x14ac:dyDescent="0.25">
      <c r="B17" s="96"/>
      <c r="C17" s="97"/>
      <c r="D17" s="97"/>
      <c r="E17" s="106"/>
      <c r="F17" s="107"/>
      <c r="G17" s="100"/>
      <c r="H17" s="100"/>
      <c r="I17" s="101"/>
    </row>
    <row r="18" spans="1:9" ht="39" customHeight="1" x14ac:dyDescent="0.6">
      <c r="A18" s="38" t="s">
        <v>18</v>
      </c>
      <c r="B18" s="73"/>
      <c r="C18" s="73"/>
      <c r="D18" s="73"/>
      <c r="E18" s="108"/>
      <c r="F18" s="108"/>
      <c r="G18" s="73"/>
      <c r="H18" s="73"/>
      <c r="I18" s="73"/>
    </row>
    <row r="19" spans="1:9" ht="39" customHeight="1" x14ac:dyDescent="0.6">
      <c r="A19" s="38" t="s">
        <v>19</v>
      </c>
      <c r="B19" s="73"/>
      <c r="C19" s="73"/>
      <c r="D19" s="73"/>
      <c r="E19" s="108"/>
      <c r="F19" s="108"/>
      <c r="G19" s="73"/>
      <c r="H19" s="73"/>
      <c r="I19" s="73"/>
    </row>
    <row r="20" spans="1:9" ht="39" customHeight="1" x14ac:dyDescent="0.6">
      <c r="A20" s="38" t="s">
        <v>20</v>
      </c>
      <c r="B20" s="73"/>
      <c r="C20" s="73"/>
      <c r="D20" s="73"/>
      <c r="E20" s="108"/>
      <c r="F20" s="108"/>
      <c r="G20" s="73"/>
      <c r="H20" s="73"/>
      <c r="I20" s="73"/>
    </row>
    <row r="21" spans="1:9" ht="39" customHeight="1" x14ac:dyDescent="0.6">
      <c r="A21" s="38" t="s">
        <v>21</v>
      </c>
      <c r="B21" s="73"/>
      <c r="C21" s="73"/>
      <c r="D21" s="73"/>
      <c r="E21" s="108"/>
      <c r="F21" s="108"/>
      <c r="G21" s="73"/>
      <c r="H21" s="73"/>
      <c r="I21" s="73"/>
    </row>
    <row r="22" spans="1:9" ht="39" customHeight="1" x14ac:dyDescent="0.6">
      <c r="A22" s="38" t="s">
        <v>22</v>
      </c>
      <c r="B22" s="73"/>
      <c r="C22" s="73"/>
      <c r="D22" s="73"/>
      <c r="E22" s="108"/>
      <c r="F22" s="108"/>
      <c r="G22" s="73"/>
      <c r="H22" s="73"/>
      <c r="I22" s="73"/>
    </row>
    <row r="23" spans="1:9" ht="39" customHeight="1" x14ac:dyDescent="0.6">
      <c r="A23" s="38" t="s">
        <v>23</v>
      </c>
      <c r="B23" s="73"/>
      <c r="C23" s="73"/>
      <c r="D23" s="73"/>
      <c r="E23" s="108"/>
      <c r="F23" s="108"/>
      <c r="G23" s="73"/>
      <c r="H23" s="73"/>
      <c r="I23" s="73"/>
    </row>
    <row r="24" spans="1:9" ht="39" customHeight="1" x14ac:dyDescent="0.6">
      <c r="A24" s="38" t="s">
        <v>24</v>
      </c>
      <c r="B24" s="73"/>
      <c r="C24" s="73"/>
      <c r="D24" s="73"/>
      <c r="E24" s="108"/>
      <c r="F24" s="108"/>
      <c r="G24" s="73"/>
      <c r="H24" s="73"/>
      <c r="I24" s="73"/>
    </row>
    <row r="25" spans="1:9" ht="39" customHeight="1" x14ac:dyDescent="0.6">
      <c r="A25" s="38" t="s">
        <v>25</v>
      </c>
      <c r="B25" s="73"/>
      <c r="C25" s="73"/>
      <c r="D25" s="73"/>
      <c r="E25" s="108"/>
      <c r="F25" s="108"/>
      <c r="G25" s="73"/>
      <c r="H25" s="73"/>
      <c r="I25" s="73"/>
    </row>
    <row r="26" spans="1:9" ht="39" customHeight="1" x14ac:dyDescent="0.6">
      <c r="A26" s="38" t="s">
        <v>26</v>
      </c>
      <c r="B26" s="73"/>
      <c r="C26" s="73"/>
      <c r="D26" s="73"/>
      <c r="E26" s="108"/>
      <c r="F26" s="108"/>
      <c r="G26" s="73"/>
      <c r="H26" s="73"/>
      <c r="I26" s="73"/>
    </row>
    <row r="27" spans="1:9" ht="39" customHeight="1" x14ac:dyDescent="0.6">
      <c r="A27" s="38" t="s">
        <v>27</v>
      </c>
      <c r="B27" s="73"/>
      <c r="C27" s="73"/>
      <c r="D27" s="73"/>
      <c r="E27" s="108"/>
      <c r="F27" s="108"/>
      <c r="G27" s="73"/>
      <c r="H27" s="73"/>
      <c r="I27" s="73"/>
    </row>
    <row r="28" spans="1:9" ht="39" customHeight="1" x14ac:dyDescent="0.6">
      <c r="A28" s="38" t="s">
        <v>28</v>
      </c>
      <c r="B28" s="73"/>
      <c r="C28" s="73"/>
      <c r="D28" s="73"/>
      <c r="E28" s="108"/>
      <c r="F28" s="108"/>
      <c r="G28" s="73"/>
      <c r="H28" s="73"/>
      <c r="I28" s="73"/>
    </row>
    <row r="29" spans="1:9" ht="39" customHeight="1" x14ac:dyDescent="0.6">
      <c r="A29" s="38" t="s">
        <v>29</v>
      </c>
      <c r="B29" s="73"/>
      <c r="C29" s="73"/>
      <c r="D29" s="73"/>
      <c r="E29" s="108"/>
      <c r="F29" s="108"/>
      <c r="G29" s="73"/>
      <c r="H29" s="73"/>
      <c r="I29" s="73"/>
    </row>
    <row r="30" spans="1:9" ht="28.5" customHeight="1" x14ac:dyDescent="0.6">
      <c r="A30" s="45"/>
      <c r="B30" s="46" t="s">
        <v>40</v>
      </c>
      <c r="C30" s="47"/>
      <c r="D30" s="47"/>
      <c r="E30" s="48"/>
      <c r="F30" s="49"/>
      <c r="G30" s="47"/>
      <c r="H30" s="47"/>
      <c r="I30" s="50"/>
    </row>
    <row r="31" spans="1:9" ht="39" hidden="1" customHeight="1" x14ac:dyDescent="0.6">
      <c r="A31" s="45"/>
      <c r="B31" s="46"/>
      <c r="C31" s="47"/>
      <c r="D31" s="47"/>
      <c r="E31" s="48"/>
      <c r="F31" s="49"/>
      <c r="G31" s="47"/>
      <c r="H31" s="47"/>
      <c r="I31" s="50"/>
    </row>
    <row r="32" spans="1:9" ht="30" customHeight="1" x14ac:dyDescent="0.25">
      <c r="B32" s="109" t="str">
        <f>B6</f>
        <v>CD13</v>
      </c>
      <c r="C32" s="110"/>
      <c r="D32" s="110"/>
      <c r="E32" s="104" t="s">
        <v>30</v>
      </c>
      <c r="F32" s="105"/>
      <c r="G32" s="113" t="str">
        <f>G6</f>
        <v>CD04-05-84</v>
      </c>
      <c r="H32" s="113"/>
      <c r="I32" s="114"/>
    </row>
    <row r="33" spans="2:9" ht="15" customHeight="1" x14ac:dyDescent="0.25">
      <c r="B33" s="111"/>
      <c r="C33" s="112"/>
      <c r="D33" s="112"/>
      <c r="E33" s="106"/>
      <c r="F33" s="107"/>
      <c r="G33" s="115"/>
      <c r="H33" s="115"/>
      <c r="I33" s="116"/>
    </row>
    <row r="34" spans="2:9" ht="30" customHeight="1" x14ac:dyDescent="0.25">
      <c r="B34" s="78"/>
      <c r="C34" s="79"/>
      <c r="D34" s="79"/>
      <c r="E34" s="104"/>
      <c r="F34" s="105"/>
      <c r="G34" s="84"/>
      <c r="H34" s="84"/>
      <c r="I34" s="85"/>
    </row>
    <row r="35" spans="2:9" ht="19.5" customHeight="1" x14ac:dyDescent="0.25">
      <c r="B35" s="82"/>
      <c r="C35" s="83"/>
      <c r="D35" s="83"/>
      <c r="E35" s="106"/>
      <c r="F35" s="107"/>
      <c r="G35" s="88"/>
      <c r="H35" s="88"/>
      <c r="I35" s="89"/>
    </row>
  </sheetData>
  <mergeCells count="71">
    <mergeCell ref="B34:D35"/>
    <mergeCell ref="G34:I35"/>
    <mergeCell ref="G29:I29"/>
    <mergeCell ref="E32:F33"/>
    <mergeCell ref="E34:F35"/>
    <mergeCell ref="E29:F29"/>
    <mergeCell ref="B32:D33"/>
    <mergeCell ref="G32:I33"/>
    <mergeCell ref="B29:D29"/>
    <mergeCell ref="B16:D17"/>
    <mergeCell ref="E16:F17"/>
    <mergeCell ref="B8:D8"/>
    <mergeCell ref="B9:D9"/>
    <mergeCell ref="B10:D10"/>
    <mergeCell ref="E8:F8"/>
    <mergeCell ref="E9:F9"/>
    <mergeCell ref="E10:F10"/>
    <mergeCell ref="B27:D27"/>
    <mergeCell ref="B28:D28"/>
    <mergeCell ref="E24:F24"/>
    <mergeCell ref="E25:F25"/>
    <mergeCell ref="G24:I24"/>
    <mergeCell ref="G25:I25"/>
    <mergeCell ref="G26:I26"/>
    <mergeCell ref="E27:F27"/>
    <mergeCell ref="E28:F28"/>
    <mergeCell ref="E26:F26"/>
    <mergeCell ref="B24:D24"/>
    <mergeCell ref="B25:D25"/>
    <mergeCell ref="G27:I27"/>
    <mergeCell ref="G28:I28"/>
    <mergeCell ref="B26:D26"/>
    <mergeCell ref="G23:I23"/>
    <mergeCell ref="B20:D20"/>
    <mergeCell ref="B21:D21"/>
    <mergeCell ref="B22:D22"/>
    <mergeCell ref="B23:D23"/>
    <mergeCell ref="G20:I20"/>
    <mergeCell ref="G21:I21"/>
    <mergeCell ref="G22:I22"/>
    <mergeCell ref="E20:F20"/>
    <mergeCell ref="E21:F21"/>
    <mergeCell ref="E22:F22"/>
    <mergeCell ref="E23:F23"/>
    <mergeCell ref="G11:I11"/>
    <mergeCell ref="G12:I12"/>
    <mergeCell ref="G16:I17"/>
    <mergeCell ref="B18:D18"/>
    <mergeCell ref="B19:D19"/>
    <mergeCell ref="E19:F19"/>
    <mergeCell ref="B11:D11"/>
    <mergeCell ref="B12:D12"/>
    <mergeCell ref="B13:D13"/>
    <mergeCell ref="G13:I13"/>
    <mergeCell ref="G18:I18"/>
    <mergeCell ref="G19:I19"/>
    <mergeCell ref="E11:F11"/>
    <mergeCell ref="E12:F12"/>
    <mergeCell ref="E13:F13"/>
    <mergeCell ref="E18:F18"/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</mergeCells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Equipe</vt:lpstr>
      <vt:lpstr>foursome</vt:lpstr>
      <vt:lpstr>Single</vt:lpstr>
      <vt:lpstr>Total</vt:lpstr>
      <vt:lpstr>A3 à imprimer pour sur place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2024-04-10T13:33:17Z</cp:lastPrinted>
  <dcterms:created xsi:type="dcterms:W3CDTF">2013-10-09T19:03:48Z</dcterms:created>
  <dcterms:modified xsi:type="dcterms:W3CDTF">2024-04-10T17:47:28Z</dcterms:modified>
</cp:coreProperties>
</file>